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AF7EE6F4-09E1-4EF0-82D1-646187C21EAF}" xr6:coauthVersionLast="47" xr6:coauthVersionMax="47" xr10:uidLastSave="{00000000-0000-0000-0000-000000000000}"/>
  <bookViews>
    <workbookView xWindow="-108" yWindow="-108" windowWidth="23256" windowHeight="12456" tabRatio="890" firstSheet="14" activeTab="15" xr2:uid="{00000000-000D-0000-FFFF-FFFF00000000}"/>
  </bookViews>
  <sheets>
    <sheet name="licbarque97" sheetId="4" r:id="rId1"/>
    <sheet name="MARINIER" sheetId="55" r:id="rId2"/>
    <sheet name="calcul temps" sheetId="8" state="hidden" r:id="rId3"/>
    <sheet name="Trame M" sheetId="77" state="hidden" r:id="rId4"/>
    <sheet name="Trame K" sheetId="60" state="hidden" r:id="rId5"/>
    <sheet name="Trame G" sheetId="80" state="hidden" r:id="rId6"/>
    <sheet name="Trame I" sheetId="83" state="hidden" r:id="rId7"/>
    <sheet name="Trame S" sheetId="82" state="hidden" r:id="rId8"/>
    <sheet name="Ampuis" sheetId="63" r:id="rId9"/>
    <sheet name="Serrieres Sablons" sheetId="78" r:id="rId10"/>
    <sheet name="Chasse" sheetId="95" r:id="rId11"/>
    <sheet name="St Romain" sheetId="67" r:id="rId12"/>
    <sheet name="N.M CdR" sheetId="98" r:id="rId13"/>
    <sheet name="ROANNE" sheetId="105" r:id="rId14"/>
    <sheet name="ROANNE (2)" sheetId="106" r:id="rId15"/>
    <sheet name="vitesse Nievroz" sheetId="30" r:id="rId16"/>
    <sheet name="Coupe de France" sheetId="101" r:id="rId17"/>
    <sheet name="Critérium Sauvetage Givors" sheetId="100" state="hidden" r:id="rId18"/>
    <sheet name="Bourg les Valence" sheetId="104" r:id="rId19"/>
    <sheet name="Grigny" sheetId="88" r:id="rId20"/>
    <sheet name="St Fons" sheetId="102" r:id="rId21"/>
    <sheet name="Combiné Loire" sheetId="97" r:id="rId22"/>
    <sheet name="St Romain 4" sheetId="86" r:id="rId23"/>
    <sheet name="Ampuis 4" sheetId="91" r:id="rId24"/>
    <sheet name="G F Chasse" sheetId="99" r:id="rId25"/>
    <sheet name="trame course a 4" sheetId="39" state="hidden" r:id="rId26"/>
    <sheet name="trame sauve" sheetId="54" state="hidden" r:id="rId27"/>
    <sheet name="saison 2024" sheetId="56" r:id="rId28"/>
    <sheet name="Trame 1R" sheetId="96" r:id="rId29"/>
    <sheet name="arbitrage  1" sheetId="1" r:id="rId30"/>
    <sheet name="arbitrage 2" sheetId="22" r:id="rId31"/>
  </sheets>
  <definedNames>
    <definedName name="_xlnm._FilterDatabase" localSheetId="21" hidden="1">'Combiné Loire'!#REF!</definedName>
    <definedName name="_xlnm._FilterDatabase" localSheetId="0" hidden="1">licbarque97!$A$1:$H$874</definedName>
    <definedName name="_xlnm._FilterDatabase" localSheetId="13" hidden="1">ROANNE!$A$11:$L$25</definedName>
    <definedName name="_xlnm._FilterDatabase" localSheetId="14" hidden="1">'ROANNE (2)'!$A$44:$L$46</definedName>
    <definedName name="_xlnm._FilterDatabase" localSheetId="9" hidden="1">'Serrieres Sablons'!$A$11:$J$25</definedName>
    <definedName name="AN">MARINIER!$T$1</definedName>
    <definedName name="_xlnm.Print_Titles" localSheetId="8">Ampuis!$1:$2</definedName>
    <definedName name="_xlnm.Print_Titles" localSheetId="23">'Ampuis 4'!$1:$2</definedName>
    <definedName name="_xlnm.Print_Titles" localSheetId="29">'arbitrage  1'!$2:$2</definedName>
    <definedName name="_xlnm.Print_Titles" localSheetId="30">'arbitrage 2'!$2:$2</definedName>
    <definedName name="_xlnm.Print_Titles" localSheetId="18">'Bourg les Valence'!$1:$2</definedName>
    <definedName name="_xlnm.Print_Titles" localSheetId="10">Chasse!$1:$2</definedName>
    <definedName name="_xlnm.Print_Titles" localSheetId="21">'Combiné Loire'!#REF!</definedName>
    <definedName name="_xlnm.Print_Titles" localSheetId="16">'Coupe de France'!$1:$2</definedName>
    <definedName name="_xlnm.Print_Titles" localSheetId="24">'G F Chasse'!$1:$2</definedName>
    <definedName name="_xlnm.Print_Titles" localSheetId="19">Grigny!$1:$2</definedName>
    <definedName name="_xlnm.Print_Titles" localSheetId="0">licbarque97!$1:$1</definedName>
    <definedName name="_xlnm.Print_Titles" localSheetId="1">MARINIER!$1:$3</definedName>
    <definedName name="_xlnm.Print_Titles" localSheetId="12">'N.M CdR'!$1:$2</definedName>
    <definedName name="_xlnm.Print_Titles" localSheetId="13">ROANNE!$1:$2</definedName>
    <definedName name="_xlnm.Print_Titles" localSheetId="14">'ROANNE (2)'!$1:$2</definedName>
    <definedName name="_xlnm.Print_Titles" localSheetId="9">'Serrieres Sablons'!$1:$2</definedName>
    <definedName name="_xlnm.Print_Titles" localSheetId="20">'St Fons'!$1:$2</definedName>
    <definedName name="_xlnm.Print_Titles" localSheetId="11">'St Romain'!$1:$2</definedName>
    <definedName name="_xlnm.Print_Titles" localSheetId="22">'St Romain 4'!$1:$2</definedName>
    <definedName name="_xlnm.Print_Titles" localSheetId="28">'Trame 1R'!$1:$2</definedName>
    <definedName name="_xlnm.Print_Titles" localSheetId="5">'Trame G'!$1:$2</definedName>
    <definedName name="_xlnm.Print_Titles" localSheetId="6">'Trame I'!$1:$2</definedName>
    <definedName name="_xlnm.Print_Titles" localSheetId="4">'Trame K'!$1:$2</definedName>
    <definedName name="_xlnm.Print_Titles" localSheetId="3">'Trame M'!$1:$2</definedName>
    <definedName name="_xlnm.Print_Titles" localSheetId="7">'Trame S'!$1:$2</definedName>
    <definedName name="licbarque97">licbarque97!$A$2:$G$1129</definedName>
    <definedName name="_xlnm.Print_Area" localSheetId="29">'arbitrage  1'!$A$1:$J$106</definedName>
    <definedName name="_xlnm.Print_Area" localSheetId="30">'arbitrage 2'!$A$1:$J$107</definedName>
    <definedName name="_xlnm.Print_Area" localSheetId="0">licbarque97!$B$1:$G$895</definedName>
    <definedName name="_xlnm.Print_Area" localSheetId="1">MARINIER!$A$1:$S$151</definedName>
    <definedName name="_xlnm.Print_Area" localSheetId="25">'trame course a 4'!$A$1:$S$45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0" i="30" l="1"/>
  <c r="H290" i="30" l="1"/>
  <c r="G290" i="30"/>
  <c r="H315" i="30"/>
  <c r="G306" i="30"/>
  <c r="H306" i="30"/>
  <c r="I306" i="30"/>
  <c r="M306" i="30"/>
  <c r="M311" i="30"/>
  <c r="I311" i="30"/>
  <c r="H311" i="30"/>
  <c r="G311" i="30"/>
  <c r="M289" i="30"/>
  <c r="I289" i="30"/>
  <c r="H289" i="30"/>
  <c r="G289" i="30"/>
  <c r="M286" i="30"/>
  <c r="I286" i="30"/>
  <c r="H286" i="30"/>
  <c r="G286" i="30"/>
  <c r="M284" i="30"/>
  <c r="I284" i="30"/>
  <c r="H284" i="30"/>
  <c r="G284" i="30"/>
  <c r="M312" i="30"/>
  <c r="I312" i="30"/>
  <c r="H312" i="30"/>
  <c r="G312" i="30"/>
  <c r="M304" i="30"/>
  <c r="I304" i="30"/>
  <c r="H304" i="30"/>
  <c r="G304" i="30"/>
  <c r="M288" i="30"/>
  <c r="I288" i="30"/>
  <c r="H288" i="30"/>
  <c r="G288" i="30"/>
  <c r="M283" i="30"/>
  <c r="I283" i="30"/>
  <c r="H283" i="30"/>
  <c r="G283" i="30"/>
  <c r="M266" i="30"/>
  <c r="I266" i="30"/>
  <c r="H266" i="30"/>
  <c r="G266" i="30"/>
  <c r="M264" i="30"/>
  <c r="I264" i="30"/>
  <c r="H264" i="30"/>
  <c r="G264" i="30"/>
  <c r="M265" i="30"/>
  <c r="I265" i="30"/>
  <c r="H265" i="30"/>
  <c r="G265" i="30"/>
  <c r="K47" i="106"/>
  <c r="L48" i="106"/>
  <c r="H48" i="106"/>
  <c r="G48" i="106"/>
  <c r="F48" i="106"/>
  <c r="E48" i="106"/>
  <c r="D48" i="106"/>
  <c r="C48" i="106"/>
  <c r="K45" i="106"/>
  <c r="H45" i="106"/>
  <c r="G45" i="106"/>
  <c r="F45" i="106"/>
  <c r="E45" i="106"/>
  <c r="D45" i="106"/>
  <c r="C45" i="106"/>
  <c r="L45" i="106"/>
  <c r="K44" i="106"/>
  <c r="H44" i="106"/>
  <c r="G44" i="106"/>
  <c r="F44" i="106"/>
  <c r="E44" i="106"/>
  <c r="D44" i="106"/>
  <c r="C44" i="106"/>
  <c r="L44" i="106"/>
  <c r="K46" i="106"/>
  <c r="H46" i="106"/>
  <c r="G46" i="106"/>
  <c r="F46" i="106"/>
  <c r="E46" i="106"/>
  <c r="D46" i="106"/>
  <c r="C46" i="106"/>
  <c r="L42" i="106"/>
  <c r="H42" i="106"/>
  <c r="G42" i="106"/>
  <c r="F42" i="106"/>
  <c r="E42" i="106"/>
  <c r="D42" i="106"/>
  <c r="C42" i="106"/>
  <c r="L41" i="106"/>
  <c r="K41" i="106"/>
  <c r="H41" i="106"/>
  <c r="G41" i="106"/>
  <c r="F41" i="106"/>
  <c r="E41" i="106"/>
  <c r="D41" i="106"/>
  <c r="C41" i="106"/>
  <c r="L40" i="106"/>
  <c r="K40" i="106"/>
  <c r="H40" i="106"/>
  <c r="G40" i="106"/>
  <c r="F40" i="106"/>
  <c r="E40" i="106"/>
  <c r="D40" i="106"/>
  <c r="C40" i="106"/>
  <c r="L39" i="106"/>
  <c r="K39" i="106"/>
  <c r="H39" i="106"/>
  <c r="G39" i="106"/>
  <c r="F39" i="106"/>
  <c r="E39" i="106"/>
  <c r="D39" i="106"/>
  <c r="C39" i="106"/>
  <c r="L38" i="106"/>
  <c r="K38" i="106"/>
  <c r="H38" i="106"/>
  <c r="G38" i="106"/>
  <c r="F38" i="106"/>
  <c r="E38" i="106"/>
  <c r="D38" i="106"/>
  <c r="C38" i="106"/>
  <c r="L36" i="106"/>
  <c r="H36" i="106"/>
  <c r="G36" i="106"/>
  <c r="F36" i="106"/>
  <c r="E36" i="106"/>
  <c r="D36" i="106"/>
  <c r="C36" i="106"/>
  <c r="L35" i="106"/>
  <c r="H35" i="106"/>
  <c r="G35" i="106"/>
  <c r="F35" i="106"/>
  <c r="E35" i="106"/>
  <c r="D35" i="106"/>
  <c r="C35" i="106"/>
  <c r="L34" i="106"/>
  <c r="K34" i="106"/>
  <c r="H34" i="106"/>
  <c r="G34" i="106"/>
  <c r="F34" i="106"/>
  <c r="E34" i="106"/>
  <c r="D34" i="106"/>
  <c r="C34" i="106"/>
  <c r="L33" i="106"/>
  <c r="K33" i="106"/>
  <c r="H33" i="106"/>
  <c r="G33" i="106"/>
  <c r="F33" i="106"/>
  <c r="E33" i="106"/>
  <c r="D33" i="106"/>
  <c r="C33" i="106"/>
  <c r="K31" i="106"/>
  <c r="H31" i="106"/>
  <c r="G31" i="106"/>
  <c r="F31" i="106"/>
  <c r="D31" i="106"/>
  <c r="K30" i="106"/>
  <c r="H30" i="106"/>
  <c r="G30" i="106"/>
  <c r="F30" i="106"/>
  <c r="E30" i="106"/>
  <c r="D30" i="106"/>
  <c r="C30" i="106"/>
  <c r="K29" i="106"/>
  <c r="H29" i="106"/>
  <c r="G29" i="106"/>
  <c r="F29" i="106"/>
  <c r="E29" i="106"/>
  <c r="D29" i="106"/>
  <c r="C29" i="106"/>
  <c r="K28" i="106"/>
  <c r="H28" i="106"/>
  <c r="G28" i="106"/>
  <c r="F28" i="106"/>
  <c r="E28" i="106"/>
  <c r="D28" i="106"/>
  <c r="C28" i="106"/>
  <c r="K27" i="106"/>
  <c r="H27" i="106"/>
  <c r="G27" i="106"/>
  <c r="F27" i="106"/>
  <c r="D27" i="106"/>
  <c r="C27" i="106"/>
  <c r="K26" i="106"/>
  <c r="H26" i="106"/>
  <c r="G26" i="106"/>
  <c r="F26" i="106"/>
  <c r="E26" i="106"/>
  <c r="D26" i="106"/>
  <c r="C26" i="106"/>
  <c r="K25" i="106"/>
  <c r="H25" i="106"/>
  <c r="G25" i="106"/>
  <c r="F25" i="106"/>
  <c r="E25" i="106"/>
  <c r="D25" i="106"/>
  <c r="C25" i="106"/>
  <c r="K24" i="106"/>
  <c r="H24" i="106"/>
  <c r="G24" i="106"/>
  <c r="F24" i="106"/>
  <c r="E24" i="106"/>
  <c r="D24" i="106"/>
  <c r="C24" i="106"/>
  <c r="L23" i="106"/>
  <c r="K23" i="106"/>
  <c r="H23" i="106"/>
  <c r="G23" i="106"/>
  <c r="F23" i="106"/>
  <c r="E23" i="106"/>
  <c r="D23" i="106"/>
  <c r="C23" i="106"/>
  <c r="L22" i="106"/>
  <c r="K22" i="106"/>
  <c r="H22" i="106"/>
  <c r="G22" i="106"/>
  <c r="F22" i="106"/>
  <c r="E22" i="106"/>
  <c r="D22" i="106"/>
  <c r="C22" i="106"/>
  <c r="L20" i="106"/>
  <c r="H20" i="106"/>
  <c r="G20" i="106"/>
  <c r="F20" i="106"/>
  <c r="E20" i="106"/>
  <c r="D20" i="106"/>
  <c r="C20" i="106"/>
  <c r="L19" i="106"/>
  <c r="H19" i="106"/>
  <c r="G19" i="106"/>
  <c r="F19" i="106"/>
  <c r="E19" i="106"/>
  <c r="D19" i="106"/>
  <c r="C19" i="106"/>
  <c r="L17" i="106"/>
  <c r="H17" i="106"/>
  <c r="G17" i="106"/>
  <c r="F17" i="106"/>
  <c r="E17" i="106"/>
  <c r="D17" i="106"/>
  <c r="C17" i="106"/>
  <c r="L16" i="106"/>
  <c r="H16" i="106"/>
  <c r="G16" i="106"/>
  <c r="F16" i="106"/>
  <c r="E16" i="106"/>
  <c r="D16" i="106"/>
  <c r="C16" i="106"/>
  <c r="L15" i="106"/>
  <c r="K15" i="106"/>
  <c r="H15" i="106"/>
  <c r="G15" i="106"/>
  <c r="F15" i="106"/>
  <c r="E15" i="106"/>
  <c r="D15" i="106"/>
  <c r="C15" i="106"/>
  <c r="L14" i="106"/>
  <c r="K14" i="106"/>
  <c r="H14" i="106"/>
  <c r="G14" i="106"/>
  <c r="F14" i="106"/>
  <c r="E14" i="106"/>
  <c r="D14" i="106"/>
  <c r="C14" i="106"/>
  <c r="L13" i="106"/>
  <c r="H13" i="106"/>
  <c r="G13" i="106"/>
  <c r="F13" i="106"/>
  <c r="E13" i="106"/>
  <c r="D13" i="106"/>
  <c r="C13" i="106"/>
  <c r="L12" i="106"/>
  <c r="H12" i="106"/>
  <c r="G12" i="106"/>
  <c r="F12" i="106"/>
  <c r="E12" i="106"/>
  <c r="D12" i="106"/>
  <c r="C12" i="106"/>
  <c r="L10" i="106"/>
  <c r="K10" i="106"/>
  <c r="H10" i="106"/>
  <c r="G10" i="106"/>
  <c r="F10" i="106"/>
  <c r="E10" i="106"/>
  <c r="D10" i="106"/>
  <c r="C10" i="106"/>
  <c r="L9" i="106"/>
  <c r="K9" i="106"/>
  <c r="H9" i="106"/>
  <c r="G9" i="106"/>
  <c r="F9" i="106"/>
  <c r="E9" i="106"/>
  <c r="D9" i="106"/>
  <c r="C9" i="106"/>
  <c r="L8" i="106"/>
  <c r="K8" i="106"/>
  <c r="H8" i="106"/>
  <c r="G8" i="106"/>
  <c r="F8" i="106"/>
  <c r="E8" i="106"/>
  <c r="D8" i="106"/>
  <c r="C8" i="106"/>
  <c r="L7" i="106"/>
  <c r="K7" i="106"/>
  <c r="H7" i="106"/>
  <c r="G7" i="106"/>
  <c r="F7" i="106"/>
  <c r="E7" i="106"/>
  <c r="D7" i="106"/>
  <c r="C7" i="106"/>
  <c r="L6" i="106"/>
  <c r="K6" i="106"/>
  <c r="H6" i="106"/>
  <c r="G6" i="106"/>
  <c r="F6" i="106"/>
  <c r="E6" i="106"/>
  <c r="D6" i="106"/>
  <c r="C6" i="106"/>
  <c r="L5" i="106"/>
  <c r="K5" i="106"/>
  <c r="H5" i="106"/>
  <c r="G5" i="106"/>
  <c r="F5" i="106"/>
  <c r="E5" i="106"/>
  <c r="D5" i="106"/>
  <c r="C5" i="106"/>
  <c r="L4" i="106"/>
  <c r="K4" i="106"/>
  <c r="H4" i="106"/>
  <c r="G4" i="106"/>
  <c r="F4" i="106"/>
  <c r="E4" i="106"/>
  <c r="D4" i="106"/>
  <c r="C4" i="106"/>
  <c r="A1" i="106"/>
  <c r="K44" i="105"/>
  <c r="K45" i="105"/>
  <c r="K30" i="105"/>
  <c r="H30" i="105"/>
  <c r="G30" i="105"/>
  <c r="F30" i="105"/>
  <c r="E30" i="105"/>
  <c r="D30" i="105"/>
  <c r="C30" i="105"/>
  <c r="L23" i="105"/>
  <c r="L5" i="105"/>
  <c r="L6" i="105"/>
  <c r="L7" i="105"/>
  <c r="K46" i="105" l="1"/>
  <c r="K41" i="105"/>
  <c r="K40" i="105"/>
  <c r="K39" i="105"/>
  <c r="K38" i="105"/>
  <c r="K33" i="105"/>
  <c r="K34" i="105"/>
  <c r="K26" i="105"/>
  <c r="K23" i="105"/>
  <c r="K22" i="105"/>
  <c r="K25" i="105"/>
  <c r="K28" i="105"/>
  <c r="K27" i="105"/>
  <c r="K29" i="105"/>
  <c r="K24" i="105"/>
  <c r="K15" i="105"/>
  <c r="K14" i="105"/>
  <c r="K7" i="105"/>
  <c r="K5" i="105"/>
  <c r="K4" i="105"/>
  <c r="K8" i="105"/>
  <c r="K9" i="105"/>
  <c r="K10" i="105"/>
  <c r="K6" i="105"/>
  <c r="H38" i="105"/>
  <c r="G38" i="105"/>
  <c r="F38" i="105"/>
  <c r="E38" i="105"/>
  <c r="D38" i="105"/>
  <c r="C38" i="105"/>
  <c r="H41" i="105"/>
  <c r="G41" i="105"/>
  <c r="F41" i="105"/>
  <c r="E41" i="105"/>
  <c r="D41" i="105"/>
  <c r="C41" i="105"/>
  <c r="H23" i="105"/>
  <c r="G23" i="105"/>
  <c r="F23" i="105"/>
  <c r="E23" i="105"/>
  <c r="D23" i="105"/>
  <c r="C23" i="105"/>
  <c r="H29" i="105"/>
  <c r="G29" i="105"/>
  <c r="F29" i="105"/>
  <c r="E29" i="105"/>
  <c r="D29" i="105"/>
  <c r="C29" i="105"/>
  <c r="H22" i="105"/>
  <c r="G22" i="105"/>
  <c r="F22" i="105"/>
  <c r="E22" i="105"/>
  <c r="D22" i="105"/>
  <c r="C22" i="105"/>
  <c r="C9" i="105"/>
  <c r="H7" i="105"/>
  <c r="G7" i="105"/>
  <c r="F7" i="105"/>
  <c r="E7" i="105"/>
  <c r="D7" i="105"/>
  <c r="C7" i="105"/>
  <c r="J43" i="98" l="1"/>
  <c r="H43" i="98"/>
  <c r="G43" i="98"/>
  <c r="F43" i="98"/>
  <c r="E43" i="98"/>
  <c r="D43" i="98"/>
  <c r="C43" i="98"/>
  <c r="C41" i="98"/>
  <c r="D41" i="98"/>
  <c r="E41" i="98"/>
  <c r="F41" i="98"/>
  <c r="G41" i="98"/>
  <c r="H41" i="98"/>
  <c r="J41" i="98"/>
  <c r="J18" i="98"/>
  <c r="J19" i="98"/>
  <c r="J17" i="98"/>
  <c r="J16" i="98"/>
  <c r="J22" i="98"/>
  <c r="J23" i="98"/>
  <c r="J21" i="98"/>
  <c r="J24" i="98"/>
  <c r="J25" i="98"/>
  <c r="J20" i="98"/>
  <c r="H17" i="98"/>
  <c r="G17" i="98"/>
  <c r="F17" i="98"/>
  <c r="E17" i="98"/>
  <c r="D17" i="98"/>
  <c r="C17" i="98"/>
  <c r="H24" i="98" l="1"/>
  <c r="G24" i="98"/>
  <c r="F24" i="98"/>
  <c r="E24" i="98"/>
  <c r="D24" i="98"/>
  <c r="C24" i="98"/>
  <c r="H21" i="98"/>
  <c r="G21" i="98"/>
  <c r="F21" i="98"/>
  <c r="E21" i="98"/>
  <c r="D21" i="98"/>
  <c r="C21" i="98"/>
  <c r="H12" i="98"/>
  <c r="G12" i="98"/>
  <c r="F12" i="98"/>
  <c r="E12" i="98"/>
  <c r="D12" i="98"/>
  <c r="C12" i="98"/>
  <c r="J35" i="98"/>
  <c r="H35" i="98"/>
  <c r="G35" i="98"/>
  <c r="F35" i="98"/>
  <c r="E35" i="98"/>
  <c r="D35" i="98"/>
  <c r="C35" i="98"/>
  <c r="J34" i="98"/>
  <c r="H34" i="98"/>
  <c r="G34" i="98"/>
  <c r="F34" i="98"/>
  <c r="E34" i="98"/>
  <c r="D34" i="98"/>
  <c r="C34" i="98"/>
  <c r="J36" i="98"/>
  <c r="H36" i="98"/>
  <c r="G36" i="98"/>
  <c r="F36" i="98"/>
  <c r="E36" i="98"/>
  <c r="D36" i="98"/>
  <c r="C36" i="98"/>
  <c r="J31" i="98"/>
  <c r="H31" i="98"/>
  <c r="G31" i="98"/>
  <c r="F31" i="98"/>
  <c r="E31" i="98"/>
  <c r="D31" i="98"/>
  <c r="C31" i="98"/>
  <c r="H16" i="98"/>
  <c r="G16" i="98"/>
  <c r="F16" i="98"/>
  <c r="E16" i="98"/>
  <c r="D16" i="98"/>
  <c r="C16" i="98"/>
  <c r="H22" i="98"/>
  <c r="G22" i="98"/>
  <c r="F22" i="98"/>
  <c r="E22" i="98"/>
  <c r="D22" i="98"/>
  <c r="C22" i="98"/>
  <c r="H19" i="98"/>
  <c r="G19" i="98"/>
  <c r="F19" i="98"/>
  <c r="E19" i="98"/>
  <c r="D19" i="98"/>
  <c r="C19" i="98"/>
  <c r="H20" i="98"/>
  <c r="G20" i="98"/>
  <c r="F20" i="98"/>
  <c r="E20" i="98"/>
  <c r="D20" i="98"/>
  <c r="C20" i="98"/>
  <c r="H18" i="98"/>
  <c r="G18" i="98"/>
  <c r="F18" i="98"/>
  <c r="E18" i="98"/>
  <c r="D18" i="98"/>
  <c r="C18" i="98"/>
  <c r="J4" i="98"/>
  <c r="H4" i="98"/>
  <c r="G4" i="98"/>
  <c r="F4" i="98"/>
  <c r="E4" i="98"/>
  <c r="D4" i="98"/>
  <c r="C4" i="98"/>
  <c r="J6" i="98"/>
  <c r="H6" i="98"/>
  <c r="G6" i="98"/>
  <c r="F6" i="98"/>
  <c r="E6" i="98"/>
  <c r="D6" i="98"/>
  <c r="C6" i="98"/>
  <c r="H23" i="98"/>
  <c r="G23" i="98"/>
  <c r="F23" i="98"/>
  <c r="E23" i="98"/>
  <c r="D23" i="98"/>
  <c r="C23" i="98"/>
  <c r="J35" i="67" l="1"/>
  <c r="H35" i="67" l="1"/>
  <c r="G35" i="67"/>
  <c r="F35" i="67"/>
  <c r="E35" i="67"/>
  <c r="D35" i="67"/>
  <c r="C35" i="67"/>
  <c r="J33" i="67"/>
  <c r="H33" i="67"/>
  <c r="G33" i="67"/>
  <c r="F33" i="67"/>
  <c r="E33" i="67"/>
  <c r="D33" i="67"/>
  <c r="C33" i="67"/>
  <c r="C49" i="67"/>
  <c r="D49" i="67"/>
  <c r="E49" i="67"/>
  <c r="F49" i="67"/>
  <c r="G49" i="67"/>
  <c r="H49" i="67"/>
  <c r="C57" i="67"/>
  <c r="D57" i="67"/>
  <c r="E57" i="67"/>
  <c r="F57" i="67"/>
  <c r="G57" i="67"/>
  <c r="H57" i="67"/>
  <c r="J57" i="67"/>
  <c r="G51" i="95"/>
  <c r="G53" i="95"/>
  <c r="G52" i="95"/>
  <c r="G54" i="95"/>
  <c r="G50" i="95"/>
  <c r="G43" i="95"/>
  <c r="G41" i="95"/>
  <c r="G45" i="95"/>
  <c r="G42" i="95"/>
  <c r="G46" i="95"/>
  <c r="G44" i="95"/>
  <c r="G47" i="95"/>
  <c r="G40" i="95"/>
  <c r="G37" i="95"/>
  <c r="G35" i="95"/>
  <c r="G36" i="95"/>
  <c r="G31" i="95"/>
  <c r="G26" i="95"/>
  <c r="G30" i="95"/>
  <c r="G24" i="95"/>
  <c r="G29" i="95"/>
  <c r="G25" i="95"/>
  <c r="G27" i="95"/>
  <c r="G28" i="95"/>
  <c r="G32" i="95"/>
  <c r="G23" i="95"/>
  <c r="G17" i="95"/>
  <c r="G18" i="95"/>
  <c r="G20" i="95"/>
  <c r="G19" i="95"/>
  <c r="G14" i="95"/>
  <c r="G13" i="95"/>
  <c r="G4" i="95"/>
  <c r="G8" i="95"/>
  <c r="G6" i="95"/>
  <c r="G10" i="95"/>
  <c r="G9" i="95"/>
  <c r="G7" i="95"/>
  <c r="G5" i="95"/>
  <c r="D28" i="95"/>
  <c r="C28" i="95"/>
  <c r="B28" i="95"/>
  <c r="D30" i="95" l="1"/>
  <c r="C30" i="95"/>
  <c r="B30" i="95"/>
  <c r="D26" i="95"/>
  <c r="C26" i="95"/>
  <c r="B26" i="95"/>
  <c r="D47" i="95"/>
  <c r="C47" i="95"/>
  <c r="B47" i="95"/>
  <c r="D44" i="95"/>
  <c r="C44" i="95"/>
  <c r="B44" i="95"/>
  <c r="D46" i="95"/>
  <c r="C46" i="95"/>
  <c r="B46" i="95"/>
  <c r="H15" i="95"/>
  <c r="D15" i="95"/>
  <c r="C15" i="95"/>
  <c r="B15" i="95"/>
  <c r="H38" i="95"/>
  <c r="D38" i="95"/>
  <c r="C38" i="95"/>
  <c r="B38" i="95"/>
  <c r="H33" i="95"/>
  <c r="D33" i="95"/>
  <c r="C33" i="95"/>
  <c r="B33" i="95"/>
  <c r="H21" i="95"/>
  <c r="D21" i="95"/>
  <c r="C21" i="95"/>
  <c r="B21" i="95"/>
  <c r="D14" i="95"/>
  <c r="C14" i="95"/>
  <c r="B14" i="95"/>
  <c r="H11" i="95"/>
  <c r="D11" i="95"/>
  <c r="C11" i="95"/>
  <c r="B11" i="95"/>
  <c r="D31" i="95"/>
  <c r="H7" i="95"/>
  <c r="D7" i="95"/>
  <c r="C7" i="95"/>
  <c r="B7" i="95"/>
  <c r="D19" i="95" l="1"/>
  <c r="C19" i="95"/>
  <c r="J18" i="78"/>
  <c r="J51" i="78"/>
  <c r="H51" i="78"/>
  <c r="G51" i="78"/>
  <c r="F51" i="78"/>
  <c r="E51" i="78"/>
  <c r="D51" i="78"/>
  <c r="C51" i="78"/>
  <c r="E30" i="78"/>
  <c r="J22" i="78"/>
  <c r="J30" i="78"/>
  <c r="H30" i="78"/>
  <c r="G30" i="78"/>
  <c r="F30" i="78"/>
  <c r="D30" i="78"/>
  <c r="C30" i="78"/>
  <c r="C36" i="78"/>
  <c r="D36" i="78"/>
  <c r="E36" i="78"/>
  <c r="F36" i="78"/>
  <c r="G36" i="78"/>
  <c r="H36" i="78"/>
  <c r="J36" i="78"/>
  <c r="C41" i="78"/>
  <c r="D41" i="78"/>
  <c r="E41" i="78"/>
  <c r="F41" i="78"/>
  <c r="G41" i="78"/>
  <c r="H41" i="78"/>
  <c r="C38" i="78"/>
  <c r="D38" i="78"/>
  <c r="E38" i="78"/>
  <c r="F38" i="78"/>
  <c r="G38" i="78"/>
  <c r="H38" i="78"/>
  <c r="C45" i="78"/>
  <c r="D45" i="78"/>
  <c r="E45" i="78"/>
  <c r="F45" i="78"/>
  <c r="G45" i="78"/>
  <c r="H45" i="78"/>
  <c r="J49" i="78"/>
  <c r="H49" i="78"/>
  <c r="G49" i="78"/>
  <c r="F49" i="78"/>
  <c r="E49" i="78"/>
  <c r="D49" i="78"/>
  <c r="C49" i="78"/>
  <c r="H27" i="78"/>
  <c r="G27" i="78"/>
  <c r="F27" i="78"/>
  <c r="E27" i="78"/>
  <c r="D27" i="78"/>
  <c r="C27" i="78"/>
  <c r="J21" i="78"/>
  <c r="H21" i="78"/>
  <c r="G21" i="78"/>
  <c r="F21" i="78"/>
  <c r="E21" i="78"/>
  <c r="D21" i="78"/>
  <c r="C21" i="78"/>
  <c r="C29" i="78"/>
  <c r="C5" i="78" l="1"/>
  <c r="D5" i="78"/>
  <c r="E5" i="78"/>
  <c r="F5" i="78"/>
  <c r="G5" i="78"/>
  <c r="H5" i="78"/>
  <c r="C4" i="78"/>
  <c r="D4" i="78"/>
  <c r="E4" i="78"/>
  <c r="F4" i="78"/>
  <c r="G4" i="78"/>
  <c r="H4" i="78"/>
  <c r="C8" i="78"/>
  <c r="D8" i="78"/>
  <c r="E8" i="78"/>
  <c r="F8" i="78"/>
  <c r="G8" i="78"/>
  <c r="H8" i="78"/>
  <c r="C6" i="78"/>
  <c r="D6" i="78"/>
  <c r="E6" i="78"/>
  <c r="F6" i="78"/>
  <c r="G6" i="78"/>
  <c r="H6" i="78"/>
  <c r="C7" i="78"/>
  <c r="D7" i="78"/>
  <c r="E7" i="78"/>
  <c r="F7" i="78"/>
  <c r="G7" i="78"/>
  <c r="H7" i="78"/>
  <c r="C9" i="78"/>
  <c r="D9" i="78"/>
  <c r="E9" i="78"/>
  <c r="F9" i="78"/>
  <c r="G9" i="78"/>
  <c r="H9" i="78"/>
  <c r="C10" i="78"/>
  <c r="D10" i="78"/>
  <c r="E10" i="78"/>
  <c r="F10" i="78"/>
  <c r="G10" i="78"/>
  <c r="H10" i="78"/>
  <c r="J10" i="78"/>
  <c r="C12" i="78"/>
  <c r="D12" i="78"/>
  <c r="E12" i="78"/>
  <c r="F12" i="78"/>
  <c r="G12" i="78"/>
  <c r="H12" i="78"/>
  <c r="J12" i="78"/>
  <c r="C13" i="78"/>
  <c r="D13" i="78"/>
  <c r="E13" i="78"/>
  <c r="F13" i="78"/>
  <c r="G13" i="78"/>
  <c r="H13" i="78"/>
  <c r="J13" i="78"/>
  <c r="C14" i="78"/>
  <c r="D14" i="78"/>
  <c r="E14" i="78"/>
  <c r="F14" i="78"/>
  <c r="G14" i="78"/>
  <c r="H14" i="78"/>
  <c r="J14" i="78"/>
  <c r="C15" i="78"/>
  <c r="D15" i="78"/>
  <c r="E15" i="78"/>
  <c r="F15" i="78"/>
  <c r="G15" i="78"/>
  <c r="H15" i="78"/>
  <c r="J15" i="78"/>
  <c r="C16" i="78"/>
  <c r="D16" i="78"/>
  <c r="E16" i="78"/>
  <c r="F16" i="78"/>
  <c r="G16" i="78"/>
  <c r="H16" i="78"/>
  <c r="J16" i="78"/>
  <c r="C18" i="78"/>
  <c r="D18" i="78"/>
  <c r="E18" i="78"/>
  <c r="F18" i="78"/>
  <c r="G18" i="78"/>
  <c r="H18" i="78"/>
  <c r="C19" i="78"/>
  <c r="D19" i="78"/>
  <c r="E19" i="78"/>
  <c r="F19" i="78"/>
  <c r="G19" i="78"/>
  <c r="H19" i="78"/>
  <c r="J19" i="78"/>
  <c r="C23" i="78"/>
  <c r="D23" i="78"/>
  <c r="E23" i="78"/>
  <c r="F23" i="78"/>
  <c r="G23" i="78"/>
  <c r="H23" i="78"/>
  <c r="J23" i="78"/>
  <c r="C25" i="78"/>
  <c r="D25" i="78"/>
  <c r="E25" i="78"/>
  <c r="F25" i="78"/>
  <c r="G25" i="78"/>
  <c r="H25" i="78"/>
  <c r="E28" i="78"/>
  <c r="F28" i="78"/>
  <c r="H28" i="78"/>
  <c r="C26" i="78"/>
  <c r="D26" i="78"/>
  <c r="E26" i="78"/>
  <c r="F26" i="78"/>
  <c r="G26" i="78"/>
  <c r="H26" i="78"/>
  <c r="J33" i="63"/>
  <c r="H33" i="63"/>
  <c r="G33" i="63"/>
  <c r="F33" i="63"/>
  <c r="E33" i="63"/>
  <c r="D33" i="63"/>
  <c r="C33" i="63"/>
  <c r="L48" i="105" l="1"/>
  <c r="H48" i="105"/>
  <c r="G48" i="105"/>
  <c r="F48" i="105"/>
  <c r="E48" i="105"/>
  <c r="D48" i="105"/>
  <c r="C48" i="105"/>
  <c r="L46" i="105"/>
  <c r="H45" i="105"/>
  <c r="G45" i="105"/>
  <c r="F45" i="105"/>
  <c r="E45" i="105"/>
  <c r="D45" i="105"/>
  <c r="C45" i="105"/>
  <c r="L45" i="105"/>
  <c r="H44" i="105"/>
  <c r="G44" i="105"/>
  <c r="F44" i="105"/>
  <c r="E44" i="105"/>
  <c r="D44" i="105"/>
  <c r="C44" i="105"/>
  <c r="L44" i="105"/>
  <c r="H46" i="105"/>
  <c r="G46" i="105"/>
  <c r="F46" i="105"/>
  <c r="E46" i="105"/>
  <c r="D46" i="105"/>
  <c r="C46" i="105"/>
  <c r="L42" i="105"/>
  <c r="H42" i="105"/>
  <c r="G42" i="105"/>
  <c r="F42" i="105"/>
  <c r="E42" i="105"/>
  <c r="D42" i="105"/>
  <c r="C42" i="105"/>
  <c r="L41" i="105"/>
  <c r="L40" i="105"/>
  <c r="H40" i="105"/>
  <c r="G40" i="105"/>
  <c r="F40" i="105"/>
  <c r="E40" i="105"/>
  <c r="D40" i="105"/>
  <c r="C40" i="105"/>
  <c r="L39" i="105"/>
  <c r="H39" i="105"/>
  <c r="G39" i="105"/>
  <c r="F39" i="105"/>
  <c r="E39" i="105"/>
  <c r="D39" i="105"/>
  <c r="C39" i="105"/>
  <c r="L38" i="105"/>
  <c r="L36" i="105"/>
  <c r="H36" i="105"/>
  <c r="G36" i="105"/>
  <c r="F36" i="105"/>
  <c r="E36" i="105"/>
  <c r="D36" i="105"/>
  <c r="C36" i="105"/>
  <c r="L35" i="105"/>
  <c r="H35" i="105"/>
  <c r="G35" i="105"/>
  <c r="F35" i="105"/>
  <c r="E35" i="105"/>
  <c r="D35" i="105"/>
  <c r="C35" i="105"/>
  <c r="L34" i="105"/>
  <c r="H33" i="105"/>
  <c r="G33" i="105"/>
  <c r="F33" i="105"/>
  <c r="E33" i="105"/>
  <c r="D33" i="105"/>
  <c r="C33" i="105"/>
  <c r="L33" i="105"/>
  <c r="H34" i="105"/>
  <c r="G34" i="105"/>
  <c r="F34" i="105"/>
  <c r="E34" i="105"/>
  <c r="D34" i="105"/>
  <c r="C34" i="105"/>
  <c r="H27" i="105"/>
  <c r="G27" i="105"/>
  <c r="F27" i="105"/>
  <c r="D27" i="105"/>
  <c r="C27" i="105"/>
  <c r="H28" i="105"/>
  <c r="G28" i="105"/>
  <c r="F28" i="105"/>
  <c r="E28" i="105"/>
  <c r="D28" i="105"/>
  <c r="C28" i="105"/>
  <c r="H25" i="105"/>
  <c r="G25" i="105"/>
  <c r="F25" i="105"/>
  <c r="E25" i="105"/>
  <c r="D25" i="105"/>
  <c r="C25" i="105"/>
  <c r="H26" i="105"/>
  <c r="G26" i="105"/>
  <c r="F26" i="105"/>
  <c r="E26" i="105"/>
  <c r="D26" i="105"/>
  <c r="C26" i="105"/>
  <c r="L22" i="105"/>
  <c r="H24" i="105"/>
  <c r="G24" i="105"/>
  <c r="F24" i="105"/>
  <c r="E24" i="105"/>
  <c r="D24" i="105"/>
  <c r="C24" i="105"/>
  <c r="L20" i="105"/>
  <c r="H20" i="105"/>
  <c r="G20" i="105"/>
  <c r="F20" i="105"/>
  <c r="E20" i="105"/>
  <c r="D20" i="105"/>
  <c r="C20" i="105"/>
  <c r="L19" i="105"/>
  <c r="H19" i="105"/>
  <c r="G19" i="105"/>
  <c r="F19" i="105"/>
  <c r="E19" i="105"/>
  <c r="D19" i="105"/>
  <c r="C19" i="105"/>
  <c r="L17" i="105"/>
  <c r="H17" i="105"/>
  <c r="G17" i="105"/>
  <c r="F17" i="105"/>
  <c r="E17" i="105"/>
  <c r="D17" i="105"/>
  <c r="C17" i="105"/>
  <c r="L16" i="105"/>
  <c r="H16" i="105"/>
  <c r="G16" i="105"/>
  <c r="F16" i="105"/>
  <c r="E16" i="105"/>
  <c r="D16" i="105"/>
  <c r="C16" i="105"/>
  <c r="L15" i="105"/>
  <c r="H15" i="105"/>
  <c r="G15" i="105"/>
  <c r="F15" i="105"/>
  <c r="E15" i="105"/>
  <c r="D15" i="105"/>
  <c r="C15" i="105"/>
  <c r="L14" i="105"/>
  <c r="H14" i="105"/>
  <c r="G14" i="105"/>
  <c r="F14" i="105"/>
  <c r="E14" i="105"/>
  <c r="D14" i="105"/>
  <c r="C14" i="105"/>
  <c r="L13" i="105"/>
  <c r="H13" i="105"/>
  <c r="G13" i="105"/>
  <c r="F13" i="105"/>
  <c r="E13" i="105"/>
  <c r="D13" i="105"/>
  <c r="C13" i="105"/>
  <c r="L12" i="105"/>
  <c r="H12" i="105"/>
  <c r="G12" i="105"/>
  <c r="F12" i="105"/>
  <c r="E12" i="105"/>
  <c r="D12" i="105"/>
  <c r="C12" i="105"/>
  <c r="L10" i="105"/>
  <c r="H10" i="105"/>
  <c r="G10" i="105"/>
  <c r="F10" i="105"/>
  <c r="E10" i="105"/>
  <c r="D10" i="105"/>
  <c r="C10" i="105"/>
  <c r="L9" i="105"/>
  <c r="H9" i="105"/>
  <c r="G9" i="105"/>
  <c r="F9" i="105"/>
  <c r="E9" i="105"/>
  <c r="D9" i="105"/>
  <c r="L8" i="105"/>
  <c r="H8" i="105"/>
  <c r="G8" i="105"/>
  <c r="F8" i="105"/>
  <c r="E8" i="105"/>
  <c r="D8" i="105"/>
  <c r="C8" i="105"/>
  <c r="H4" i="105"/>
  <c r="G4" i="105"/>
  <c r="F4" i="105"/>
  <c r="E4" i="105"/>
  <c r="D4" i="105"/>
  <c r="C4" i="105"/>
  <c r="H5" i="105"/>
  <c r="G5" i="105"/>
  <c r="F5" i="105"/>
  <c r="E5" i="105"/>
  <c r="D5" i="105"/>
  <c r="C5" i="105"/>
  <c r="L4" i="105"/>
  <c r="H6" i="105"/>
  <c r="G6" i="105"/>
  <c r="F6" i="105"/>
  <c r="E6" i="105"/>
  <c r="D6" i="105"/>
  <c r="C6" i="105"/>
  <c r="A1" i="105"/>
  <c r="H20" i="63"/>
  <c r="G20" i="63"/>
  <c r="F20" i="63"/>
  <c r="E20" i="63"/>
  <c r="D20" i="63"/>
  <c r="C20" i="63"/>
  <c r="H19" i="63"/>
  <c r="G19" i="63"/>
  <c r="F19" i="63"/>
  <c r="E19" i="63"/>
  <c r="D19" i="63"/>
  <c r="C19" i="63"/>
  <c r="H4" i="63"/>
  <c r="G4" i="63"/>
  <c r="F4" i="63"/>
  <c r="E4" i="63"/>
  <c r="D4" i="63"/>
  <c r="C4" i="63"/>
  <c r="J30" i="63" l="1"/>
  <c r="H31" i="63"/>
  <c r="G31" i="63"/>
  <c r="F31" i="63"/>
  <c r="E31" i="63"/>
  <c r="D31" i="63"/>
  <c r="C31" i="63"/>
  <c r="J32" i="63" l="1"/>
  <c r="H30" i="63"/>
  <c r="G30" i="63"/>
  <c r="F30" i="63"/>
  <c r="E30" i="63"/>
  <c r="D30" i="63"/>
  <c r="C30" i="63"/>
  <c r="C34" i="63"/>
  <c r="D34" i="63"/>
  <c r="E34" i="63"/>
  <c r="F34" i="63"/>
  <c r="G34" i="63"/>
  <c r="H34" i="63"/>
  <c r="J31" i="63"/>
  <c r="J35" i="63"/>
  <c r="H32" i="63"/>
  <c r="G32" i="63"/>
  <c r="F32" i="63"/>
  <c r="E32" i="63"/>
  <c r="D32" i="63"/>
  <c r="C32" i="63"/>
  <c r="H22" i="63"/>
  <c r="G22" i="63"/>
  <c r="F22" i="63"/>
  <c r="E22" i="63"/>
  <c r="D22" i="63"/>
  <c r="C22" i="63"/>
  <c r="H21" i="63"/>
  <c r="G21" i="63"/>
  <c r="F21" i="63"/>
  <c r="E21" i="63"/>
  <c r="D21" i="63"/>
  <c r="C21" i="63"/>
  <c r="H8" i="63"/>
  <c r="G8" i="63"/>
  <c r="F8" i="63"/>
  <c r="E8" i="63"/>
  <c r="D8" i="63"/>
  <c r="C8" i="63"/>
  <c r="H43" i="63"/>
  <c r="G43" i="63"/>
  <c r="F43" i="63"/>
  <c r="E43" i="63"/>
  <c r="D43" i="63"/>
  <c r="C43" i="63"/>
  <c r="C42" i="63" l="1"/>
  <c r="D42" i="63"/>
  <c r="E42" i="63"/>
  <c r="F42" i="63"/>
  <c r="G42" i="63"/>
  <c r="H42" i="63"/>
  <c r="C44" i="63"/>
  <c r="D44" i="63"/>
  <c r="E44" i="63"/>
  <c r="F44" i="63"/>
  <c r="G44" i="63"/>
  <c r="H44" i="63"/>
  <c r="C35" i="63"/>
  <c r="D35" i="63"/>
  <c r="G35" i="63"/>
  <c r="J34" i="63"/>
  <c r="C36" i="63"/>
  <c r="D36" i="63"/>
  <c r="E36" i="63"/>
  <c r="F36" i="63"/>
  <c r="G36" i="63"/>
  <c r="H36" i="63"/>
  <c r="J36" i="63"/>
  <c r="C37" i="63"/>
  <c r="D37" i="63"/>
  <c r="E37" i="63"/>
  <c r="F37" i="63"/>
  <c r="G37" i="63"/>
  <c r="H37" i="63"/>
  <c r="C38" i="63"/>
  <c r="D38" i="63"/>
  <c r="E38" i="63"/>
  <c r="F38" i="63"/>
  <c r="G38" i="63"/>
  <c r="H38" i="63"/>
  <c r="J38" i="63"/>
  <c r="C39" i="63"/>
  <c r="D39" i="63"/>
  <c r="E39" i="63"/>
  <c r="F39" i="63"/>
  <c r="G39" i="63"/>
  <c r="H39" i="63"/>
  <c r="J39" i="63"/>
  <c r="C23" i="63"/>
  <c r="D23" i="63"/>
  <c r="E23" i="63"/>
  <c r="F23" i="63"/>
  <c r="G23" i="63"/>
  <c r="H23" i="63"/>
  <c r="C24" i="63"/>
  <c r="D24" i="63"/>
  <c r="E24" i="63"/>
  <c r="F24" i="63"/>
  <c r="G24" i="63"/>
  <c r="H24" i="63"/>
  <c r="C13" i="63"/>
  <c r="D13" i="63"/>
  <c r="E13" i="63"/>
  <c r="F13" i="63"/>
  <c r="G13" i="63"/>
  <c r="H13" i="63"/>
  <c r="C14" i="63"/>
  <c r="D14" i="63"/>
  <c r="E14" i="63"/>
  <c r="F14" i="63"/>
  <c r="G14" i="63"/>
  <c r="H14" i="63"/>
  <c r="J14" i="63"/>
  <c r="C7" i="63"/>
  <c r="D7" i="63"/>
  <c r="E7" i="63"/>
  <c r="F7" i="63"/>
  <c r="G7" i="63"/>
  <c r="H7" i="63"/>
  <c r="C6" i="63"/>
  <c r="D6" i="63"/>
  <c r="E6" i="63"/>
  <c r="F6" i="63"/>
  <c r="G6" i="63"/>
  <c r="H6" i="63"/>
  <c r="C9" i="63"/>
  <c r="D9" i="63"/>
  <c r="E9" i="63"/>
  <c r="F9" i="63"/>
  <c r="G9" i="63"/>
  <c r="H9" i="63"/>
  <c r="J65" i="104"/>
  <c r="H65" i="104"/>
  <c r="G65" i="104"/>
  <c r="F65" i="104"/>
  <c r="E65" i="104"/>
  <c r="D65" i="104"/>
  <c r="C65" i="104"/>
  <c r="J64" i="104"/>
  <c r="H64" i="104"/>
  <c r="G64" i="104"/>
  <c r="F64" i="104"/>
  <c r="E64" i="104"/>
  <c r="D64" i="104"/>
  <c r="C64" i="104"/>
  <c r="H63" i="104"/>
  <c r="G63" i="104"/>
  <c r="F63" i="104"/>
  <c r="E63" i="104"/>
  <c r="D63" i="104"/>
  <c r="C63" i="104"/>
  <c r="J62" i="104"/>
  <c r="H62" i="104"/>
  <c r="G62" i="104"/>
  <c r="F62" i="104"/>
  <c r="E62" i="104"/>
  <c r="D62" i="104"/>
  <c r="C62" i="104"/>
  <c r="J61" i="104"/>
  <c r="H61" i="104"/>
  <c r="G61" i="104"/>
  <c r="F61" i="104"/>
  <c r="E61" i="104"/>
  <c r="D61" i="104"/>
  <c r="C61" i="104"/>
  <c r="J60" i="104"/>
  <c r="H60" i="104"/>
  <c r="G60" i="104"/>
  <c r="F60" i="104"/>
  <c r="E60" i="104"/>
  <c r="D60" i="104"/>
  <c r="C60" i="104"/>
  <c r="J59" i="104"/>
  <c r="H59" i="104"/>
  <c r="G59" i="104"/>
  <c r="F59" i="104"/>
  <c r="E59" i="104"/>
  <c r="D59" i="104"/>
  <c r="C59" i="104"/>
  <c r="J58" i="104"/>
  <c r="H58" i="104"/>
  <c r="G58" i="104"/>
  <c r="F58" i="104"/>
  <c r="E58" i="104"/>
  <c r="D58" i="104"/>
  <c r="C58" i="104"/>
  <c r="J56" i="104"/>
  <c r="H56" i="104"/>
  <c r="G56" i="104"/>
  <c r="F56" i="104"/>
  <c r="E56" i="104"/>
  <c r="D56" i="104"/>
  <c r="C56" i="104"/>
  <c r="J55" i="104"/>
  <c r="H55" i="104"/>
  <c r="G55" i="104"/>
  <c r="F55" i="104"/>
  <c r="E55" i="104"/>
  <c r="D55" i="104"/>
  <c r="C55" i="104"/>
  <c r="J54" i="104"/>
  <c r="H54" i="104"/>
  <c r="G54" i="104"/>
  <c r="F54" i="104"/>
  <c r="E54" i="104"/>
  <c r="D54" i="104"/>
  <c r="C54" i="104"/>
  <c r="J53" i="104"/>
  <c r="H53" i="104"/>
  <c r="G53" i="104"/>
  <c r="F53" i="104"/>
  <c r="E53" i="104"/>
  <c r="D53" i="104"/>
  <c r="C53" i="104"/>
  <c r="J52" i="104"/>
  <c r="H52" i="104"/>
  <c r="G52" i="104"/>
  <c r="F52" i="104"/>
  <c r="E52" i="104"/>
  <c r="D52" i="104"/>
  <c r="C52" i="104"/>
  <c r="J51" i="104"/>
  <c r="H51" i="104"/>
  <c r="G51" i="104"/>
  <c r="F51" i="104"/>
  <c r="E51" i="104"/>
  <c r="D51" i="104"/>
  <c r="C51" i="104"/>
  <c r="J50" i="104"/>
  <c r="H50" i="104"/>
  <c r="G50" i="104"/>
  <c r="F50" i="104"/>
  <c r="E50" i="104"/>
  <c r="D50" i="104"/>
  <c r="C50" i="104"/>
  <c r="J49" i="104"/>
  <c r="H49" i="104"/>
  <c r="G49" i="104"/>
  <c r="F49" i="104"/>
  <c r="E49" i="104"/>
  <c r="D49" i="104"/>
  <c r="C49" i="104"/>
  <c r="J48" i="104"/>
  <c r="H48" i="104"/>
  <c r="G48" i="104"/>
  <c r="F48" i="104"/>
  <c r="E48" i="104"/>
  <c r="D48" i="104"/>
  <c r="C48" i="104"/>
  <c r="J46" i="104"/>
  <c r="H46" i="104"/>
  <c r="G46" i="104"/>
  <c r="F46" i="104"/>
  <c r="E46" i="104"/>
  <c r="D46" i="104"/>
  <c r="C46" i="104"/>
  <c r="J45" i="104"/>
  <c r="H45" i="104"/>
  <c r="G45" i="104"/>
  <c r="F45" i="104"/>
  <c r="E45" i="104"/>
  <c r="D45" i="104"/>
  <c r="C45" i="104"/>
  <c r="J44" i="104"/>
  <c r="H44" i="104"/>
  <c r="G44" i="104"/>
  <c r="F44" i="104"/>
  <c r="E44" i="104"/>
  <c r="D44" i="104"/>
  <c r="C44" i="104"/>
  <c r="J43" i="104"/>
  <c r="H43" i="104"/>
  <c r="G43" i="104"/>
  <c r="F43" i="104"/>
  <c r="E43" i="104"/>
  <c r="D43" i="104"/>
  <c r="C43" i="104"/>
  <c r="J42" i="104"/>
  <c r="H42" i="104"/>
  <c r="G42" i="104"/>
  <c r="F42" i="104"/>
  <c r="E42" i="104"/>
  <c r="D42" i="104"/>
  <c r="C42" i="104"/>
  <c r="J40" i="104"/>
  <c r="H40" i="104"/>
  <c r="G40" i="104"/>
  <c r="F40" i="104"/>
  <c r="E40" i="104"/>
  <c r="D40" i="104"/>
  <c r="C40" i="104"/>
  <c r="J36" i="104"/>
  <c r="H36" i="104"/>
  <c r="G36" i="104"/>
  <c r="F36" i="104"/>
  <c r="E36" i="104"/>
  <c r="D36" i="104"/>
  <c r="C36" i="104"/>
  <c r="J35" i="104"/>
  <c r="H35" i="104"/>
  <c r="G35" i="104"/>
  <c r="F35" i="104"/>
  <c r="E35" i="104"/>
  <c r="D35" i="104"/>
  <c r="C35" i="104"/>
  <c r="J34" i="104"/>
  <c r="H34" i="104"/>
  <c r="G34" i="104"/>
  <c r="F34" i="104"/>
  <c r="E34" i="104"/>
  <c r="D34" i="104"/>
  <c r="C34" i="104"/>
  <c r="J33" i="104"/>
  <c r="H33" i="104"/>
  <c r="G33" i="104"/>
  <c r="F33" i="104"/>
  <c r="E33" i="104"/>
  <c r="D33" i="104"/>
  <c r="C33" i="104"/>
  <c r="J32" i="104"/>
  <c r="H32" i="104"/>
  <c r="G32" i="104"/>
  <c r="F32" i="104"/>
  <c r="E32" i="104"/>
  <c r="D32" i="104"/>
  <c r="C32" i="104"/>
  <c r="J31" i="104"/>
  <c r="H31" i="104"/>
  <c r="G31" i="104"/>
  <c r="F31" i="104"/>
  <c r="E31" i="104"/>
  <c r="D31" i="104"/>
  <c r="C31" i="104"/>
  <c r="J29" i="104"/>
  <c r="H29" i="104"/>
  <c r="G29" i="104"/>
  <c r="F29" i="104"/>
  <c r="E29" i="104"/>
  <c r="D29" i="104"/>
  <c r="C29" i="104"/>
  <c r="J23" i="104"/>
  <c r="H23" i="104"/>
  <c r="G23" i="104"/>
  <c r="F23" i="104"/>
  <c r="E23" i="104"/>
  <c r="D23" i="104"/>
  <c r="C23" i="104"/>
  <c r="J22" i="104"/>
  <c r="H22" i="104"/>
  <c r="G22" i="104"/>
  <c r="F22" i="104"/>
  <c r="E22" i="104"/>
  <c r="D22" i="104"/>
  <c r="C22" i="104"/>
  <c r="J20" i="104"/>
  <c r="H20" i="104"/>
  <c r="G20" i="104"/>
  <c r="F20" i="104"/>
  <c r="E20" i="104"/>
  <c r="D20" i="104"/>
  <c r="C20" i="104"/>
  <c r="J19" i="104"/>
  <c r="H19" i="104"/>
  <c r="G19" i="104"/>
  <c r="F19" i="104"/>
  <c r="E19" i="104"/>
  <c r="D19" i="104"/>
  <c r="C19" i="104"/>
  <c r="J18" i="104"/>
  <c r="H18" i="104"/>
  <c r="G18" i="104"/>
  <c r="F18" i="104"/>
  <c r="E18" i="104"/>
  <c r="D18" i="104"/>
  <c r="C18" i="104"/>
  <c r="J17" i="104"/>
  <c r="H17" i="104"/>
  <c r="G17" i="104"/>
  <c r="F17" i="104"/>
  <c r="E17" i="104"/>
  <c r="D17" i="104"/>
  <c r="C17" i="104"/>
  <c r="J16" i="104"/>
  <c r="H16" i="104"/>
  <c r="G16" i="104"/>
  <c r="F16" i="104"/>
  <c r="E16" i="104"/>
  <c r="D16" i="104"/>
  <c r="C16" i="104"/>
  <c r="J15" i="104"/>
  <c r="H15" i="104"/>
  <c r="G15" i="104"/>
  <c r="F15" i="104"/>
  <c r="E15" i="104"/>
  <c r="D15" i="104"/>
  <c r="C15" i="104"/>
  <c r="J14" i="104"/>
  <c r="H14" i="104"/>
  <c r="G14" i="104"/>
  <c r="F14" i="104"/>
  <c r="E14" i="104"/>
  <c r="D14" i="104"/>
  <c r="C14" i="104"/>
  <c r="J13" i="104"/>
  <c r="H13" i="104"/>
  <c r="G13" i="104"/>
  <c r="F13" i="104"/>
  <c r="E13" i="104"/>
  <c r="D13" i="104"/>
  <c r="C13" i="104"/>
  <c r="J11" i="104"/>
  <c r="H11" i="104"/>
  <c r="G11" i="104"/>
  <c r="F11" i="104"/>
  <c r="E11" i="104"/>
  <c r="D11" i="104"/>
  <c r="C11" i="104"/>
  <c r="J10" i="104"/>
  <c r="H10" i="104"/>
  <c r="G10" i="104"/>
  <c r="F10" i="104"/>
  <c r="E10" i="104"/>
  <c r="D10" i="104"/>
  <c r="C10" i="104"/>
  <c r="J9" i="104"/>
  <c r="H9" i="104"/>
  <c r="G9" i="104"/>
  <c r="F9" i="104"/>
  <c r="E9" i="104"/>
  <c r="D9" i="104"/>
  <c r="C9" i="104"/>
  <c r="J8" i="104"/>
  <c r="H8" i="104"/>
  <c r="G8" i="104"/>
  <c r="F8" i="104"/>
  <c r="E8" i="104"/>
  <c r="D8" i="104"/>
  <c r="C8" i="104"/>
  <c r="J7" i="104"/>
  <c r="H7" i="104"/>
  <c r="G7" i="104"/>
  <c r="F7" i="104"/>
  <c r="E7" i="104"/>
  <c r="D7" i="104"/>
  <c r="C7" i="104"/>
  <c r="J6" i="104"/>
  <c r="H6" i="104"/>
  <c r="G6" i="104"/>
  <c r="F6" i="104"/>
  <c r="E6" i="104"/>
  <c r="D6" i="104"/>
  <c r="C6" i="104"/>
  <c r="J5" i="104"/>
  <c r="H5" i="104"/>
  <c r="G5" i="104"/>
  <c r="F5" i="104"/>
  <c r="E5" i="104"/>
  <c r="D5" i="104"/>
  <c r="C5" i="104"/>
  <c r="J4" i="104"/>
  <c r="G4" i="104"/>
  <c r="F4" i="104"/>
  <c r="E4" i="104"/>
  <c r="D4" i="104"/>
  <c r="C4" i="104"/>
  <c r="A1" i="104"/>
  <c r="B16" i="55"/>
  <c r="G75" i="97"/>
  <c r="G76" i="97"/>
  <c r="G77" i="97"/>
  <c r="G78" i="97"/>
  <c r="G79" i="97"/>
  <c r="G80" i="97"/>
  <c r="G81" i="97"/>
  <c r="G82" i="97"/>
  <c r="H82" i="97" s="1"/>
  <c r="G83" i="97"/>
  <c r="G84" i="97"/>
  <c r="G74" i="97"/>
  <c r="B75" i="97"/>
  <c r="C75" i="97"/>
  <c r="D75" i="97"/>
  <c r="B76" i="97"/>
  <c r="C76" i="97"/>
  <c r="D76" i="97"/>
  <c r="B77" i="97"/>
  <c r="C77" i="97"/>
  <c r="D77" i="97"/>
  <c r="B78" i="97"/>
  <c r="C78" i="97"/>
  <c r="D78" i="97"/>
  <c r="B79" i="97"/>
  <c r="C79" i="97"/>
  <c r="D79" i="97"/>
  <c r="B80" i="97"/>
  <c r="C80" i="97"/>
  <c r="D80" i="97"/>
  <c r="B81" i="97"/>
  <c r="C81" i="97"/>
  <c r="D81" i="97"/>
  <c r="B82" i="97"/>
  <c r="C82" i="97"/>
  <c r="D82" i="97"/>
  <c r="B83" i="97"/>
  <c r="C83" i="97"/>
  <c r="D83" i="97"/>
  <c r="B84" i="97"/>
  <c r="C84" i="97"/>
  <c r="D84" i="97"/>
  <c r="D74" i="97"/>
  <c r="C74" i="97"/>
  <c r="B74" i="97"/>
  <c r="G60" i="97"/>
  <c r="G61" i="97"/>
  <c r="G62" i="97"/>
  <c r="G63" i="97"/>
  <c r="G64" i="97"/>
  <c r="G65" i="97"/>
  <c r="G66" i="97"/>
  <c r="G67" i="97"/>
  <c r="G68" i="97"/>
  <c r="G69" i="97"/>
  <c r="G70" i="97"/>
  <c r="G71" i="97"/>
  <c r="G72" i="97"/>
  <c r="G59" i="97"/>
  <c r="B60" i="97"/>
  <c r="C60" i="97"/>
  <c r="D60" i="97"/>
  <c r="B61" i="97"/>
  <c r="C61" i="97"/>
  <c r="D61" i="97"/>
  <c r="B62" i="97"/>
  <c r="C62" i="97"/>
  <c r="D62" i="97"/>
  <c r="B63" i="97"/>
  <c r="C63" i="97"/>
  <c r="D63" i="97"/>
  <c r="B64" i="97"/>
  <c r="C64" i="97"/>
  <c r="D64" i="97"/>
  <c r="B65" i="97"/>
  <c r="C65" i="97"/>
  <c r="D65" i="97"/>
  <c r="B66" i="97"/>
  <c r="C66" i="97"/>
  <c r="D66" i="97"/>
  <c r="B67" i="97"/>
  <c r="C67" i="97"/>
  <c r="D67" i="97"/>
  <c r="B68" i="97"/>
  <c r="C68" i="97"/>
  <c r="D68" i="97"/>
  <c r="B69" i="97"/>
  <c r="C69" i="97"/>
  <c r="D69" i="97"/>
  <c r="B70" i="97"/>
  <c r="C70" i="97"/>
  <c r="D70" i="97"/>
  <c r="B71" i="97"/>
  <c r="C71" i="97"/>
  <c r="D71" i="97"/>
  <c r="B72" i="97"/>
  <c r="C72" i="97"/>
  <c r="D72" i="97"/>
  <c r="D59" i="97"/>
  <c r="C59" i="97"/>
  <c r="B59" i="97"/>
  <c r="G52" i="97"/>
  <c r="G53" i="97"/>
  <c r="G54" i="97"/>
  <c r="G55" i="97"/>
  <c r="G56" i="97"/>
  <c r="G57" i="97"/>
  <c r="G51" i="97"/>
  <c r="B52" i="97"/>
  <c r="C52" i="97"/>
  <c r="D52" i="97"/>
  <c r="B53" i="97"/>
  <c r="C53" i="97"/>
  <c r="D53" i="97"/>
  <c r="B54" i="97"/>
  <c r="C54" i="97"/>
  <c r="D54" i="97"/>
  <c r="B55" i="97"/>
  <c r="C55" i="97"/>
  <c r="D55" i="97"/>
  <c r="B56" i="97"/>
  <c r="C56" i="97"/>
  <c r="D56" i="97"/>
  <c r="B57" i="97"/>
  <c r="C57" i="97"/>
  <c r="D57" i="97"/>
  <c r="D51" i="97"/>
  <c r="C51" i="97"/>
  <c r="B51" i="97"/>
  <c r="G38" i="97"/>
  <c r="G39" i="97"/>
  <c r="G40" i="97"/>
  <c r="G41" i="97"/>
  <c r="G42" i="97"/>
  <c r="G43" i="97"/>
  <c r="G44" i="97"/>
  <c r="G45" i="97"/>
  <c r="H39" i="97" s="1"/>
  <c r="G46" i="97"/>
  <c r="G47" i="97"/>
  <c r="G48" i="97"/>
  <c r="G49" i="97"/>
  <c r="H49" i="97" s="1"/>
  <c r="G37" i="97"/>
  <c r="G29" i="97"/>
  <c r="G30" i="97"/>
  <c r="G31" i="97"/>
  <c r="H30" i="97" s="1"/>
  <c r="G32" i="97"/>
  <c r="G33" i="97"/>
  <c r="G34" i="97"/>
  <c r="G35" i="97"/>
  <c r="G28" i="97"/>
  <c r="G16" i="97"/>
  <c r="G17" i="97"/>
  <c r="G18" i="97"/>
  <c r="G19" i="97"/>
  <c r="G20" i="97"/>
  <c r="G21" i="97"/>
  <c r="G22" i="97"/>
  <c r="G23" i="97"/>
  <c r="G24" i="97"/>
  <c r="G25" i="97"/>
  <c r="G26" i="97"/>
  <c r="G15" i="97"/>
  <c r="G5" i="97"/>
  <c r="G6" i="97"/>
  <c r="G7" i="97"/>
  <c r="G8" i="97"/>
  <c r="G9" i="97"/>
  <c r="G10" i="97"/>
  <c r="G11" i="97"/>
  <c r="G12" i="97"/>
  <c r="G13" i="97"/>
  <c r="G4" i="97"/>
  <c r="H84" i="97"/>
  <c r="D49" i="97"/>
  <c r="C49" i="97"/>
  <c r="B49" i="97"/>
  <c r="D48" i="97"/>
  <c r="C48" i="97"/>
  <c r="B48" i="97"/>
  <c r="D47" i="97"/>
  <c r="C47" i="97"/>
  <c r="B47" i="97"/>
  <c r="D46" i="97"/>
  <c r="C46" i="97"/>
  <c r="B46" i="97"/>
  <c r="D45" i="97"/>
  <c r="C45" i="97"/>
  <c r="B45" i="97"/>
  <c r="D44" i="97"/>
  <c r="C44" i="97"/>
  <c r="B44" i="97"/>
  <c r="D43" i="97"/>
  <c r="C43" i="97"/>
  <c r="B43" i="97"/>
  <c r="D42" i="97"/>
  <c r="C42" i="97"/>
  <c r="B42" i="97"/>
  <c r="D41" i="97"/>
  <c r="C41" i="97"/>
  <c r="B41" i="97"/>
  <c r="D40" i="97"/>
  <c r="C40" i="97"/>
  <c r="B40" i="97"/>
  <c r="D39" i="97"/>
  <c r="C39" i="97"/>
  <c r="B39" i="97"/>
  <c r="D38" i="97"/>
  <c r="C38" i="97"/>
  <c r="B38" i="97"/>
  <c r="D37" i="97"/>
  <c r="C37" i="97"/>
  <c r="B37" i="97"/>
  <c r="D35" i="97"/>
  <c r="C35" i="97"/>
  <c r="B35" i="97"/>
  <c r="D34" i="97"/>
  <c r="C34" i="97"/>
  <c r="B34" i="97"/>
  <c r="D33" i="97"/>
  <c r="C33" i="97"/>
  <c r="B33" i="97"/>
  <c r="D32" i="97"/>
  <c r="C32" i="97"/>
  <c r="B32" i="97"/>
  <c r="D31" i="97"/>
  <c r="C31" i="97"/>
  <c r="B31" i="97"/>
  <c r="D30" i="97"/>
  <c r="C30" i="97"/>
  <c r="B30" i="97"/>
  <c r="D29" i="97"/>
  <c r="C29" i="97"/>
  <c r="B29" i="97"/>
  <c r="D28" i="97"/>
  <c r="C28" i="97"/>
  <c r="B28" i="97"/>
  <c r="D26" i="97"/>
  <c r="C26" i="97"/>
  <c r="B26" i="97"/>
  <c r="D25" i="97"/>
  <c r="C25" i="97"/>
  <c r="B25" i="97"/>
  <c r="D24" i="97"/>
  <c r="C24" i="97"/>
  <c r="B24" i="97"/>
  <c r="D23" i="97"/>
  <c r="C23" i="97"/>
  <c r="B23" i="97"/>
  <c r="D22" i="97"/>
  <c r="C22" i="97"/>
  <c r="B22" i="97"/>
  <c r="D21" i="97"/>
  <c r="C21" i="97"/>
  <c r="B21" i="97"/>
  <c r="D20" i="97"/>
  <c r="C20" i="97"/>
  <c r="B20" i="97"/>
  <c r="D19" i="97"/>
  <c r="C19" i="97"/>
  <c r="B19" i="97"/>
  <c r="D18" i="97"/>
  <c r="C18" i="97"/>
  <c r="B18" i="97"/>
  <c r="D17" i="97"/>
  <c r="C17" i="97"/>
  <c r="B17" i="97"/>
  <c r="D16" i="97"/>
  <c r="C16" i="97"/>
  <c r="B16" i="97"/>
  <c r="D15" i="97"/>
  <c r="C15" i="97"/>
  <c r="B15" i="97"/>
  <c r="D13" i="97"/>
  <c r="C13" i="97"/>
  <c r="B13" i="97"/>
  <c r="D12" i="97"/>
  <c r="C12" i="97"/>
  <c r="B12" i="97"/>
  <c r="D11" i="97"/>
  <c r="C11" i="97"/>
  <c r="B11" i="97"/>
  <c r="D10" i="97"/>
  <c r="C10" i="97"/>
  <c r="B10" i="97"/>
  <c r="D9" i="97"/>
  <c r="C9" i="97"/>
  <c r="B9" i="97"/>
  <c r="D8" i="97"/>
  <c r="C8" i="97"/>
  <c r="B8" i="97"/>
  <c r="D7" i="97"/>
  <c r="C7" i="97"/>
  <c r="B7" i="97"/>
  <c r="D6" i="97"/>
  <c r="C6" i="97"/>
  <c r="B6" i="97"/>
  <c r="D5" i="97"/>
  <c r="C5" i="97"/>
  <c r="B5" i="97"/>
  <c r="D4" i="97"/>
  <c r="C4" i="97"/>
  <c r="B4" i="97"/>
  <c r="A1" i="97"/>
  <c r="H68" i="97" l="1"/>
  <c r="H56" i="97"/>
  <c r="H24" i="97"/>
  <c r="H29" i="97"/>
  <c r="H45" i="97"/>
  <c r="H51" i="97"/>
  <c r="H42" i="97"/>
  <c r="H70" i="97"/>
  <c r="H66" i="97"/>
  <c r="H59" i="97"/>
  <c r="H83" i="97"/>
  <c r="H16" i="97"/>
  <c r="H34" i="97"/>
  <c r="H57" i="97"/>
  <c r="H72" i="97"/>
  <c r="H55" i="97"/>
  <c r="H20" i="97"/>
  <c r="H33" i="97"/>
  <c r="H37" i="97"/>
  <c r="H52" i="97"/>
  <c r="H60" i="97"/>
  <c r="H76" i="97"/>
  <c r="H46" i="97"/>
  <c r="H41" i="97"/>
  <c r="H53" i="97"/>
  <c r="H64" i="97"/>
  <c r="H80" i="97"/>
  <c r="H23" i="97"/>
  <c r="H25" i="97"/>
  <c r="H28" i="97"/>
  <c r="H35" i="97"/>
  <c r="H71" i="97"/>
  <c r="H67" i="97"/>
  <c r="H63" i="97"/>
  <c r="H77" i="97"/>
  <c r="H81" i="97"/>
  <c r="H74" i="97"/>
  <c r="H78" i="97"/>
  <c r="H75" i="97"/>
  <c r="H79" i="97"/>
  <c r="H69" i="97"/>
  <c r="H62" i="97"/>
  <c r="H61" i="97"/>
  <c r="H65" i="97"/>
  <c r="H54" i="97"/>
  <c r="H40" i="97"/>
  <c r="H44" i="97"/>
  <c r="H48" i="97"/>
  <c r="H47" i="97"/>
  <c r="H43" i="97"/>
  <c r="H38" i="97"/>
  <c r="H32" i="97"/>
  <c r="H31" i="97"/>
  <c r="H15" i="97"/>
  <c r="H19" i="97"/>
  <c r="H18" i="97"/>
  <c r="H22" i="97"/>
  <c r="H26" i="97"/>
  <c r="H17" i="97"/>
  <c r="H21" i="97"/>
  <c r="H11" i="97"/>
  <c r="H4" i="97"/>
  <c r="H8" i="97"/>
  <c r="H12" i="97"/>
  <c r="H7" i="97"/>
  <c r="H10" i="97"/>
  <c r="H9" i="97"/>
  <c r="H13" i="97"/>
  <c r="H5" i="97"/>
  <c r="H6" i="97"/>
  <c r="Q76" i="100"/>
  <c r="H76" i="100"/>
  <c r="D76" i="100"/>
  <c r="C76" i="100"/>
  <c r="B76" i="100"/>
  <c r="Q75" i="100"/>
  <c r="H75" i="100"/>
  <c r="D75" i="100"/>
  <c r="C75" i="100"/>
  <c r="B75" i="100"/>
  <c r="Q74" i="100"/>
  <c r="H74" i="100"/>
  <c r="D74" i="100"/>
  <c r="C74" i="100"/>
  <c r="B74" i="100"/>
  <c r="Q73" i="100"/>
  <c r="H73" i="100"/>
  <c r="D73" i="100"/>
  <c r="C73" i="100"/>
  <c r="B73" i="100"/>
  <c r="Q72" i="100"/>
  <c r="H72" i="100"/>
  <c r="D72" i="100"/>
  <c r="C72" i="100"/>
  <c r="B72" i="100"/>
  <c r="Q71" i="100"/>
  <c r="H71" i="100"/>
  <c r="D71" i="100"/>
  <c r="C71" i="100"/>
  <c r="B71" i="100"/>
  <c r="Q70" i="100"/>
  <c r="H70" i="100"/>
  <c r="D70" i="100"/>
  <c r="C70" i="100"/>
  <c r="B70" i="100"/>
  <c r="Q69" i="100"/>
  <c r="H69" i="100"/>
  <c r="D69" i="100"/>
  <c r="C69" i="100"/>
  <c r="B69" i="100"/>
  <c r="Q68" i="100"/>
  <c r="H68" i="100"/>
  <c r="D68" i="100"/>
  <c r="C68" i="100"/>
  <c r="B68" i="100"/>
  <c r="Q67" i="100"/>
  <c r="H67" i="100"/>
  <c r="D67" i="100"/>
  <c r="C67" i="100"/>
  <c r="B67" i="100"/>
  <c r="Q66" i="100"/>
  <c r="H66" i="100"/>
  <c r="D66" i="100"/>
  <c r="C66" i="100"/>
  <c r="B66" i="100"/>
  <c r="Q65" i="100"/>
  <c r="H65" i="100"/>
  <c r="D65" i="100"/>
  <c r="C65" i="100"/>
  <c r="B65" i="100"/>
  <c r="Q64" i="100"/>
  <c r="H64" i="100"/>
  <c r="D64" i="100"/>
  <c r="C64" i="100"/>
  <c r="B64" i="100"/>
  <c r="Q63" i="100"/>
  <c r="H63" i="100"/>
  <c r="D63" i="100"/>
  <c r="C63" i="100"/>
  <c r="B63" i="100"/>
  <c r="Q61" i="100"/>
  <c r="H61" i="100"/>
  <c r="D61" i="100"/>
  <c r="C61" i="100"/>
  <c r="B61" i="100"/>
  <c r="Q60" i="100"/>
  <c r="H60" i="100"/>
  <c r="D60" i="100"/>
  <c r="C60" i="100"/>
  <c r="B60" i="100"/>
  <c r="Q59" i="100"/>
  <c r="H59" i="100"/>
  <c r="D59" i="100"/>
  <c r="C59" i="100"/>
  <c r="B59" i="100"/>
  <c r="Q58" i="100"/>
  <c r="H58" i="100"/>
  <c r="D58" i="100"/>
  <c r="C58" i="100"/>
  <c r="B58" i="100"/>
  <c r="Q57" i="100"/>
  <c r="H57" i="100"/>
  <c r="D57" i="100"/>
  <c r="C57" i="100"/>
  <c r="B57" i="100"/>
  <c r="Q56" i="100"/>
  <c r="H56" i="100"/>
  <c r="D56" i="100"/>
  <c r="C56" i="100"/>
  <c r="B56" i="100"/>
  <c r="Q55" i="100"/>
  <c r="H55" i="100"/>
  <c r="D55" i="100"/>
  <c r="C55" i="100"/>
  <c r="B55" i="100"/>
  <c r="Q54" i="100"/>
  <c r="H54" i="100"/>
  <c r="D54" i="100"/>
  <c r="C54" i="100"/>
  <c r="B54" i="100"/>
  <c r="Q53" i="100"/>
  <c r="H53" i="100"/>
  <c r="D53" i="100"/>
  <c r="C53" i="100"/>
  <c r="B53" i="100"/>
  <c r="Q52" i="100"/>
  <c r="H52" i="100"/>
  <c r="D52" i="100"/>
  <c r="C52" i="100"/>
  <c r="B52" i="100"/>
  <c r="Q50" i="100"/>
  <c r="H50" i="100"/>
  <c r="D50" i="100"/>
  <c r="C50" i="100"/>
  <c r="B50" i="100"/>
  <c r="Q49" i="100"/>
  <c r="H49" i="100"/>
  <c r="D49" i="100"/>
  <c r="C49" i="100"/>
  <c r="B49" i="100"/>
  <c r="Q48" i="100"/>
  <c r="H48" i="100"/>
  <c r="D48" i="100"/>
  <c r="C48" i="100"/>
  <c r="B48" i="100"/>
  <c r="Q47" i="100"/>
  <c r="H47" i="100"/>
  <c r="D47" i="100"/>
  <c r="C47" i="100"/>
  <c r="B47" i="100"/>
  <c r="Q46" i="100"/>
  <c r="H46" i="100"/>
  <c r="D46" i="100"/>
  <c r="C46" i="100"/>
  <c r="B46" i="100"/>
  <c r="Q45" i="100"/>
  <c r="H45" i="100"/>
  <c r="D45" i="100"/>
  <c r="C45" i="100"/>
  <c r="B45" i="100"/>
  <c r="Q43" i="100"/>
  <c r="H43" i="100"/>
  <c r="D43" i="100"/>
  <c r="C43" i="100"/>
  <c r="B43" i="100"/>
  <c r="Q42" i="100"/>
  <c r="H42" i="100"/>
  <c r="D42" i="100"/>
  <c r="C42" i="100"/>
  <c r="B42" i="100"/>
  <c r="Q41" i="100"/>
  <c r="H41" i="100"/>
  <c r="D41" i="100"/>
  <c r="C41" i="100"/>
  <c r="B41" i="100"/>
  <c r="Q40" i="100"/>
  <c r="H40" i="100"/>
  <c r="D40" i="100"/>
  <c r="C40" i="100"/>
  <c r="B40" i="100"/>
  <c r="Q39" i="100"/>
  <c r="H39" i="100"/>
  <c r="D39" i="100"/>
  <c r="C39" i="100"/>
  <c r="B39" i="100"/>
  <c r="Q38" i="100"/>
  <c r="H38" i="100"/>
  <c r="D38" i="100"/>
  <c r="C38" i="100"/>
  <c r="B38" i="100"/>
  <c r="Q37" i="100"/>
  <c r="H37" i="100"/>
  <c r="D37" i="100"/>
  <c r="C37" i="100"/>
  <c r="B37" i="100"/>
  <c r="Q36" i="100"/>
  <c r="H36" i="100"/>
  <c r="D36" i="100"/>
  <c r="C36" i="100"/>
  <c r="B36" i="100"/>
  <c r="Q35" i="100"/>
  <c r="H35" i="100"/>
  <c r="D35" i="100"/>
  <c r="C35" i="100"/>
  <c r="B35" i="100"/>
  <c r="Q34" i="100"/>
  <c r="H34" i="100"/>
  <c r="Q33" i="100"/>
  <c r="H33" i="100"/>
  <c r="Q32" i="100"/>
  <c r="H32" i="100"/>
  <c r="Q31" i="100"/>
  <c r="H31" i="100"/>
  <c r="Q30" i="100"/>
  <c r="H30" i="100"/>
  <c r="Q29" i="100"/>
  <c r="H29" i="100"/>
  <c r="Q28" i="100"/>
  <c r="H28" i="100"/>
  <c r="D28" i="100"/>
  <c r="C28" i="100"/>
  <c r="B28" i="100"/>
  <c r="Q26" i="100"/>
  <c r="H26" i="100"/>
  <c r="D26" i="100"/>
  <c r="C26" i="100"/>
  <c r="B26" i="100"/>
  <c r="Q25" i="100"/>
  <c r="H25" i="100"/>
  <c r="D25" i="100"/>
  <c r="C25" i="100"/>
  <c r="B25" i="100"/>
  <c r="Q24" i="100"/>
  <c r="H24" i="100"/>
  <c r="D24" i="100"/>
  <c r="C24" i="100"/>
  <c r="B24" i="100"/>
  <c r="Q23" i="100"/>
  <c r="H23" i="100"/>
  <c r="D23" i="100"/>
  <c r="C23" i="100"/>
  <c r="B23" i="100"/>
  <c r="Q21" i="100"/>
  <c r="H21" i="100"/>
  <c r="D21" i="100"/>
  <c r="C21" i="100"/>
  <c r="B21" i="100"/>
  <c r="Q20" i="100"/>
  <c r="H20" i="100"/>
  <c r="D20" i="100"/>
  <c r="C20" i="100"/>
  <c r="B20" i="100"/>
  <c r="Q19" i="100"/>
  <c r="H19" i="100"/>
  <c r="D19" i="100"/>
  <c r="C19" i="100"/>
  <c r="B19" i="100"/>
  <c r="Q18" i="100"/>
  <c r="H18" i="100"/>
  <c r="D18" i="100"/>
  <c r="C18" i="100"/>
  <c r="B18" i="100"/>
  <c r="Q17" i="100"/>
  <c r="H17" i="100"/>
  <c r="D17" i="100"/>
  <c r="C17" i="100"/>
  <c r="B17" i="100"/>
  <c r="Q16" i="100"/>
  <c r="H16" i="100"/>
  <c r="D16" i="100"/>
  <c r="C16" i="100"/>
  <c r="B16" i="100"/>
  <c r="Q15" i="100"/>
  <c r="H15" i="100"/>
  <c r="D15" i="100"/>
  <c r="C15" i="100"/>
  <c r="B15" i="100"/>
  <c r="Q14" i="100"/>
  <c r="H14" i="100"/>
  <c r="D14" i="100"/>
  <c r="C14" i="100"/>
  <c r="B14" i="100"/>
  <c r="Q13" i="100"/>
  <c r="H13" i="100"/>
  <c r="D13" i="100"/>
  <c r="C13" i="100"/>
  <c r="B13" i="100"/>
  <c r="Q12" i="100"/>
  <c r="H12" i="100"/>
  <c r="D12" i="100"/>
  <c r="C12" i="100"/>
  <c r="B12" i="100"/>
  <c r="Q10" i="100"/>
  <c r="H10" i="100"/>
  <c r="D10" i="100"/>
  <c r="C10" i="100"/>
  <c r="B10" i="100"/>
  <c r="Q9" i="100"/>
  <c r="H9" i="100"/>
  <c r="D9" i="100"/>
  <c r="C9" i="100"/>
  <c r="B9" i="100"/>
  <c r="Q8" i="100"/>
  <c r="H8" i="100"/>
  <c r="D8" i="100"/>
  <c r="C8" i="100"/>
  <c r="B8" i="100"/>
  <c r="Q7" i="100"/>
  <c r="H7" i="100"/>
  <c r="D7" i="100"/>
  <c r="C7" i="100"/>
  <c r="B7" i="100"/>
  <c r="Q6" i="100"/>
  <c r="H6" i="100"/>
  <c r="D6" i="100"/>
  <c r="C6" i="100"/>
  <c r="B6" i="100"/>
  <c r="Q5" i="100"/>
  <c r="H5" i="100"/>
  <c r="D5" i="100"/>
  <c r="C5" i="100"/>
  <c r="B5" i="100"/>
  <c r="J65" i="102" l="1"/>
  <c r="H65" i="102"/>
  <c r="G65" i="102"/>
  <c r="F65" i="102"/>
  <c r="E65" i="102"/>
  <c r="D65" i="102"/>
  <c r="C65" i="102"/>
  <c r="J64" i="102"/>
  <c r="H64" i="102"/>
  <c r="G64" i="102"/>
  <c r="F64" i="102"/>
  <c r="E64" i="102"/>
  <c r="D64" i="102"/>
  <c r="C64" i="102"/>
  <c r="H63" i="102"/>
  <c r="G63" i="102"/>
  <c r="F63" i="102"/>
  <c r="E63" i="102"/>
  <c r="D63" i="102"/>
  <c r="C63" i="102"/>
  <c r="J62" i="102"/>
  <c r="H62" i="102"/>
  <c r="G62" i="102"/>
  <c r="F62" i="102"/>
  <c r="E62" i="102"/>
  <c r="D62" i="102"/>
  <c r="C62" i="102"/>
  <c r="J61" i="102"/>
  <c r="H61" i="102"/>
  <c r="G61" i="102"/>
  <c r="F61" i="102"/>
  <c r="E61" i="102"/>
  <c r="D61" i="102"/>
  <c r="C61" i="102"/>
  <c r="J60" i="102"/>
  <c r="H60" i="102"/>
  <c r="G60" i="102"/>
  <c r="F60" i="102"/>
  <c r="E60" i="102"/>
  <c r="D60" i="102"/>
  <c r="C60" i="102"/>
  <c r="J59" i="102"/>
  <c r="H59" i="102"/>
  <c r="G59" i="102"/>
  <c r="F59" i="102"/>
  <c r="E59" i="102"/>
  <c r="D59" i="102"/>
  <c r="C59" i="102"/>
  <c r="J58" i="102"/>
  <c r="H58" i="102"/>
  <c r="G58" i="102"/>
  <c r="F58" i="102"/>
  <c r="E58" i="102"/>
  <c r="D58" i="102"/>
  <c r="C58" i="102"/>
  <c r="J56" i="102"/>
  <c r="H56" i="102"/>
  <c r="G56" i="102"/>
  <c r="F56" i="102"/>
  <c r="E56" i="102"/>
  <c r="D56" i="102"/>
  <c r="C56" i="102"/>
  <c r="J55" i="102"/>
  <c r="H55" i="102"/>
  <c r="G55" i="102"/>
  <c r="F55" i="102"/>
  <c r="E55" i="102"/>
  <c r="D55" i="102"/>
  <c r="C55" i="102"/>
  <c r="J54" i="102"/>
  <c r="H54" i="102"/>
  <c r="G54" i="102"/>
  <c r="F54" i="102"/>
  <c r="E54" i="102"/>
  <c r="D54" i="102"/>
  <c r="C54" i="102"/>
  <c r="J53" i="102"/>
  <c r="H53" i="102"/>
  <c r="G53" i="102"/>
  <c r="F53" i="102"/>
  <c r="E53" i="102"/>
  <c r="D53" i="102"/>
  <c r="C53" i="102"/>
  <c r="J52" i="102"/>
  <c r="H52" i="102"/>
  <c r="G52" i="102"/>
  <c r="F52" i="102"/>
  <c r="E52" i="102"/>
  <c r="D52" i="102"/>
  <c r="C52" i="102"/>
  <c r="J51" i="102"/>
  <c r="H51" i="102"/>
  <c r="G51" i="102"/>
  <c r="F51" i="102"/>
  <c r="E51" i="102"/>
  <c r="D51" i="102"/>
  <c r="C51" i="102"/>
  <c r="J50" i="102"/>
  <c r="H50" i="102"/>
  <c r="G50" i="102"/>
  <c r="F50" i="102"/>
  <c r="E50" i="102"/>
  <c r="D50" i="102"/>
  <c r="C50" i="102"/>
  <c r="J49" i="102"/>
  <c r="H49" i="102"/>
  <c r="G49" i="102"/>
  <c r="F49" i="102"/>
  <c r="E49" i="102"/>
  <c r="D49" i="102"/>
  <c r="C49" i="102"/>
  <c r="J48" i="102"/>
  <c r="H48" i="102"/>
  <c r="G48" i="102"/>
  <c r="F48" i="102"/>
  <c r="E48" i="102"/>
  <c r="D48" i="102"/>
  <c r="C48" i="102"/>
  <c r="J46" i="102"/>
  <c r="H46" i="102"/>
  <c r="G46" i="102"/>
  <c r="F46" i="102"/>
  <c r="E46" i="102"/>
  <c r="D46" i="102"/>
  <c r="C46" i="102"/>
  <c r="J45" i="102"/>
  <c r="H45" i="102"/>
  <c r="G45" i="102"/>
  <c r="F45" i="102"/>
  <c r="E45" i="102"/>
  <c r="D45" i="102"/>
  <c r="C45" i="102"/>
  <c r="J44" i="102"/>
  <c r="H44" i="102"/>
  <c r="G44" i="102"/>
  <c r="F44" i="102"/>
  <c r="E44" i="102"/>
  <c r="D44" i="102"/>
  <c r="C44" i="102"/>
  <c r="J43" i="102"/>
  <c r="H43" i="102"/>
  <c r="G43" i="102"/>
  <c r="F43" i="102"/>
  <c r="E43" i="102"/>
  <c r="D43" i="102"/>
  <c r="C43" i="102"/>
  <c r="J42" i="102"/>
  <c r="H42" i="102"/>
  <c r="G42" i="102"/>
  <c r="F42" i="102"/>
  <c r="E42" i="102"/>
  <c r="D42" i="102"/>
  <c r="C42" i="102"/>
  <c r="J40" i="102"/>
  <c r="H40" i="102"/>
  <c r="G40" i="102"/>
  <c r="F40" i="102"/>
  <c r="E40" i="102"/>
  <c r="D40" i="102"/>
  <c r="C40" i="102"/>
  <c r="J36" i="102"/>
  <c r="H36" i="102"/>
  <c r="G36" i="102"/>
  <c r="F36" i="102"/>
  <c r="E36" i="102"/>
  <c r="D36" i="102"/>
  <c r="C36" i="102"/>
  <c r="J35" i="102"/>
  <c r="H35" i="102"/>
  <c r="G35" i="102"/>
  <c r="F35" i="102"/>
  <c r="E35" i="102"/>
  <c r="D35" i="102"/>
  <c r="C35" i="102"/>
  <c r="J34" i="102"/>
  <c r="H34" i="102"/>
  <c r="G34" i="102"/>
  <c r="F34" i="102"/>
  <c r="E34" i="102"/>
  <c r="D34" i="102"/>
  <c r="C34" i="102"/>
  <c r="J33" i="102"/>
  <c r="H33" i="102"/>
  <c r="G33" i="102"/>
  <c r="F33" i="102"/>
  <c r="E33" i="102"/>
  <c r="D33" i="102"/>
  <c r="C33" i="102"/>
  <c r="J32" i="102"/>
  <c r="H32" i="102"/>
  <c r="G32" i="102"/>
  <c r="F32" i="102"/>
  <c r="E32" i="102"/>
  <c r="D32" i="102"/>
  <c r="C32" i="102"/>
  <c r="J31" i="102"/>
  <c r="H31" i="102"/>
  <c r="G31" i="102"/>
  <c r="F31" i="102"/>
  <c r="E31" i="102"/>
  <c r="D31" i="102"/>
  <c r="C31" i="102"/>
  <c r="J29" i="102"/>
  <c r="H29" i="102"/>
  <c r="G29" i="102"/>
  <c r="F29" i="102"/>
  <c r="E29" i="102"/>
  <c r="D29" i="102"/>
  <c r="C29" i="102"/>
  <c r="J23" i="102"/>
  <c r="H23" i="102"/>
  <c r="G23" i="102"/>
  <c r="F23" i="102"/>
  <c r="E23" i="102"/>
  <c r="D23" i="102"/>
  <c r="C23" i="102"/>
  <c r="J22" i="102"/>
  <c r="H22" i="102"/>
  <c r="G22" i="102"/>
  <c r="F22" i="102"/>
  <c r="E22" i="102"/>
  <c r="D22" i="102"/>
  <c r="C22" i="102"/>
  <c r="J20" i="102"/>
  <c r="H20" i="102"/>
  <c r="G20" i="102"/>
  <c r="F20" i="102"/>
  <c r="E20" i="102"/>
  <c r="D20" i="102"/>
  <c r="C20" i="102"/>
  <c r="J19" i="102"/>
  <c r="H19" i="102"/>
  <c r="G19" i="102"/>
  <c r="F19" i="102"/>
  <c r="E19" i="102"/>
  <c r="D19" i="102"/>
  <c r="C19" i="102"/>
  <c r="J18" i="102"/>
  <c r="H18" i="102"/>
  <c r="G18" i="102"/>
  <c r="F18" i="102"/>
  <c r="E18" i="102"/>
  <c r="D18" i="102"/>
  <c r="C18" i="102"/>
  <c r="J17" i="102"/>
  <c r="H17" i="102"/>
  <c r="G17" i="102"/>
  <c r="F17" i="102"/>
  <c r="E17" i="102"/>
  <c r="D17" i="102"/>
  <c r="C17" i="102"/>
  <c r="J16" i="102"/>
  <c r="H16" i="102"/>
  <c r="G16" i="102"/>
  <c r="F16" i="102"/>
  <c r="E16" i="102"/>
  <c r="D16" i="102"/>
  <c r="C16" i="102"/>
  <c r="J15" i="102"/>
  <c r="H15" i="102"/>
  <c r="G15" i="102"/>
  <c r="F15" i="102"/>
  <c r="E15" i="102"/>
  <c r="D15" i="102"/>
  <c r="C15" i="102"/>
  <c r="J14" i="102"/>
  <c r="H14" i="102"/>
  <c r="G14" i="102"/>
  <c r="F14" i="102"/>
  <c r="E14" i="102"/>
  <c r="D14" i="102"/>
  <c r="C14" i="102"/>
  <c r="J13" i="102"/>
  <c r="H13" i="102"/>
  <c r="G13" i="102"/>
  <c r="F13" i="102"/>
  <c r="E13" i="102"/>
  <c r="D13" i="102"/>
  <c r="C13" i="102"/>
  <c r="J11" i="102"/>
  <c r="H11" i="102"/>
  <c r="G11" i="102"/>
  <c r="F11" i="102"/>
  <c r="E11" i="102"/>
  <c r="D11" i="102"/>
  <c r="C11" i="102"/>
  <c r="J10" i="102"/>
  <c r="H10" i="102"/>
  <c r="G10" i="102"/>
  <c r="F10" i="102"/>
  <c r="E10" i="102"/>
  <c r="D10" i="102"/>
  <c r="C10" i="102"/>
  <c r="J9" i="102"/>
  <c r="H9" i="102"/>
  <c r="G9" i="102"/>
  <c r="F9" i="102"/>
  <c r="E9" i="102"/>
  <c r="D9" i="102"/>
  <c r="C9" i="102"/>
  <c r="J8" i="102"/>
  <c r="H8" i="102"/>
  <c r="G8" i="102"/>
  <c r="F8" i="102"/>
  <c r="E8" i="102"/>
  <c r="D8" i="102"/>
  <c r="C8" i="102"/>
  <c r="J7" i="102"/>
  <c r="H7" i="102"/>
  <c r="G7" i="102"/>
  <c r="F7" i="102"/>
  <c r="E7" i="102"/>
  <c r="D7" i="102"/>
  <c r="C7" i="102"/>
  <c r="J6" i="102"/>
  <c r="H6" i="102"/>
  <c r="G6" i="102"/>
  <c r="F6" i="102"/>
  <c r="E6" i="102"/>
  <c r="D6" i="102"/>
  <c r="C6" i="102"/>
  <c r="J5" i="102"/>
  <c r="H5" i="102"/>
  <c r="G5" i="102"/>
  <c r="F5" i="102"/>
  <c r="E5" i="102"/>
  <c r="D5" i="102"/>
  <c r="C5" i="102"/>
  <c r="J4" i="102"/>
  <c r="G4" i="102"/>
  <c r="F4" i="102"/>
  <c r="E4" i="102"/>
  <c r="D4" i="102"/>
  <c r="C4" i="102"/>
  <c r="A1" i="102"/>
  <c r="J63" i="101"/>
  <c r="H63" i="101"/>
  <c r="G63" i="101"/>
  <c r="F63" i="101"/>
  <c r="E63" i="101"/>
  <c r="D63" i="101"/>
  <c r="C63" i="101"/>
  <c r="H62" i="101"/>
  <c r="G62" i="101"/>
  <c r="F62" i="101"/>
  <c r="E62" i="101"/>
  <c r="D62" i="101"/>
  <c r="C62" i="101"/>
  <c r="J61" i="101"/>
  <c r="H61" i="101"/>
  <c r="G61" i="101"/>
  <c r="F61" i="101"/>
  <c r="E61" i="101"/>
  <c r="D61" i="101"/>
  <c r="C61" i="101"/>
  <c r="J60" i="101"/>
  <c r="H60" i="101"/>
  <c r="G60" i="101"/>
  <c r="F60" i="101"/>
  <c r="E60" i="101"/>
  <c r="D60" i="101"/>
  <c r="C60" i="101"/>
  <c r="J59" i="101"/>
  <c r="H59" i="101"/>
  <c r="G59" i="101"/>
  <c r="F59" i="101"/>
  <c r="E59" i="101"/>
  <c r="D59" i="101"/>
  <c r="C59" i="101"/>
  <c r="J58" i="101"/>
  <c r="H58" i="101"/>
  <c r="G58" i="101"/>
  <c r="F58" i="101"/>
  <c r="E58" i="101"/>
  <c r="D58" i="101"/>
  <c r="C58" i="101"/>
  <c r="J57" i="101"/>
  <c r="H57" i="101"/>
  <c r="G57" i="101"/>
  <c r="F57" i="101"/>
  <c r="E57" i="101"/>
  <c r="D57" i="101"/>
  <c r="C57" i="101"/>
  <c r="J56" i="101"/>
  <c r="H56" i="101"/>
  <c r="G56" i="101"/>
  <c r="F56" i="101"/>
  <c r="E56" i="101"/>
  <c r="D56" i="101"/>
  <c r="C56" i="101"/>
  <c r="J55" i="101"/>
  <c r="H55" i="101"/>
  <c r="G55" i="101"/>
  <c r="F55" i="101"/>
  <c r="E55" i="101"/>
  <c r="D55" i="101"/>
  <c r="C55" i="101"/>
  <c r="J53" i="101"/>
  <c r="H53" i="101"/>
  <c r="G53" i="101"/>
  <c r="F53" i="101"/>
  <c r="E53" i="101"/>
  <c r="D53" i="101"/>
  <c r="C53" i="101"/>
  <c r="J52" i="101"/>
  <c r="H52" i="101"/>
  <c r="G52" i="101"/>
  <c r="F52" i="101"/>
  <c r="E52" i="101"/>
  <c r="D52" i="101"/>
  <c r="C52" i="101"/>
  <c r="J51" i="101"/>
  <c r="H51" i="101"/>
  <c r="G51" i="101"/>
  <c r="F51" i="101"/>
  <c r="E51" i="101"/>
  <c r="D51" i="101"/>
  <c r="C51" i="101"/>
  <c r="J50" i="101"/>
  <c r="H50" i="101"/>
  <c r="G50" i="101"/>
  <c r="F50" i="101"/>
  <c r="E50" i="101"/>
  <c r="D50" i="101"/>
  <c r="C50" i="101"/>
  <c r="J49" i="101"/>
  <c r="H49" i="101"/>
  <c r="G49" i="101"/>
  <c r="F49" i="101"/>
  <c r="E49" i="101"/>
  <c r="D49" i="101"/>
  <c r="C49" i="101"/>
  <c r="J48" i="101"/>
  <c r="H48" i="101"/>
  <c r="G48" i="101"/>
  <c r="F48" i="101"/>
  <c r="E48" i="101"/>
  <c r="D48" i="101"/>
  <c r="C48" i="101"/>
  <c r="J47" i="101"/>
  <c r="H47" i="101"/>
  <c r="G47" i="101"/>
  <c r="F47" i="101"/>
  <c r="E47" i="101"/>
  <c r="D47" i="101"/>
  <c r="C47" i="101"/>
  <c r="J46" i="101"/>
  <c r="H46" i="101"/>
  <c r="G46" i="101"/>
  <c r="F46" i="101"/>
  <c r="E46" i="101"/>
  <c r="D46" i="101"/>
  <c r="C46" i="101"/>
  <c r="J45" i="101"/>
  <c r="H45" i="101"/>
  <c r="G45" i="101"/>
  <c r="F45" i="101"/>
  <c r="E45" i="101"/>
  <c r="D45" i="101"/>
  <c r="C45" i="101"/>
  <c r="J44" i="101"/>
  <c r="H44" i="101"/>
  <c r="G44" i="101"/>
  <c r="F44" i="101"/>
  <c r="E44" i="101"/>
  <c r="D44" i="101"/>
  <c r="C44" i="101"/>
  <c r="J42" i="101"/>
  <c r="H42" i="101"/>
  <c r="G42" i="101"/>
  <c r="F42" i="101"/>
  <c r="E42" i="101"/>
  <c r="D42" i="101"/>
  <c r="C42" i="101"/>
  <c r="J41" i="101"/>
  <c r="H41" i="101"/>
  <c r="G41" i="101"/>
  <c r="F41" i="101"/>
  <c r="E41" i="101"/>
  <c r="D41" i="101"/>
  <c r="C41" i="101"/>
  <c r="J40" i="101"/>
  <c r="H40" i="101"/>
  <c r="G40" i="101"/>
  <c r="F40" i="101"/>
  <c r="E40" i="101"/>
  <c r="D40" i="101"/>
  <c r="C40" i="101"/>
  <c r="J39" i="101"/>
  <c r="H39" i="101"/>
  <c r="G39" i="101"/>
  <c r="F39" i="101"/>
  <c r="E39" i="101"/>
  <c r="D39" i="101"/>
  <c r="C39" i="101"/>
  <c r="J38" i="101"/>
  <c r="H38" i="101"/>
  <c r="G38" i="101"/>
  <c r="F38" i="101"/>
  <c r="E38" i="101"/>
  <c r="D38" i="101"/>
  <c r="C38" i="101"/>
  <c r="J37" i="101"/>
  <c r="H37" i="101"/>
  <c r="G37" i="101"/>
  <c r="F37" i="101"/>
  <c r="E37" i="101"/>
  <c r="D37" i="101"/>
  <c r="C37" i="101"/>
  <c r="J36" i="101"/>
  <c r="H36" i="101"/>
  <c r="G36" i="101"/>
  <c r="F36" i="101"/>
  <c r="E36" i="101"/>
  <c r="D36" i="101"/>
  <c r="C36" i="101"/>
  <c r="J34" i="101"/>
  <c r="H34" i="101"/>
  <c r="G34" i="101"/>
  <c r="F34" i="101"/>
  <c r="E34" i="101"/>
  <c r="D34" i="101"/>
  <c r="C34" i="101"/>
  <c r="J33" i="101"/>
  <c r="H33" i="101"/>
  <c r="G33" i="101"/>
  <c r="F33" i="101"/>
  <c r="E33" i="101"/>
  <c r="D33" i="101"/>
  <c r="C33" i="101"/>
  <c r="J32" i="101"/>
  <c r="H32" i="101"/>
  <c r="G32" i="101"/>
  <c r="F32" i="101"/>
  <c r="E32" i="101"/>
  <c r="D32" i="101"/>
  <c r="C32" i="101"/>
  <c r="J31" i="101"/>
  <c r="H31" i="101"/>
  <c r="G31" i="101"/>
  <c r="F31" i="101"/>
  <c r="E31" i="101"/>
  <c r="D31" i="101"/>
  <c r="C31" i="101"/>
  <c r="J30" i="101"/>
  <c r="H30" i="101"/>
  <c r="G30" i="101"/>
  <c r="F30" i="101"/>
  <c r="E30" i="101"/>
  <c r="D30" i="101"/>
  <c r="C30" i="101"/>
  <c r="J29" i="101"/>
  <c r="H29" i="101"/>
  <c r="G29" i="101"/>
  <c r="F29" i="101"/>
  <c r="E29" i="101"/>
  <c r="D29" i="101"/>
  <c r="C29" i="101"/>
  <c r="J28" i="101"/>
  <c r="H28" i="101"/>
  <c r="G28" i="101"/>
  <c r="F28" i="101"/>
  <c r="E28" i="101"/>
  <c r="D28" i="101"/>
  <c r="C28" i="101"/>
  <c r="J27" i="101"/>
  <c r="H27" i="101"/>
  <c r="G27" i="101"/>
  <c r="F27" i="101"/>
  <c r="E27" i="101"/>
  <c r="D27" i="101"/>
  <c r="C27" i="101"/>
  <c r="J26" i="101"/>
  <c r="H26" i="101"/>
  <c r="G26" i="101"/>
  <c r="F26" i="101"/>
  <c r="E26" i="101"/>
  <c r="D26" i="101"/>
  <c r="C26" i="101"/>
  <c r="J25" i="101"/>
  <c r="H25" i="101"/>
  <c r="G25" i="101"/>
  <c r="F25" i="101"/>
  <c r="E25" i="101"/>
  <c r="D25" i="101"/>
  <c r="C25" i="101"/>
  <c r="J23" i="101"/>
  <c r="H23" i="101"/>
  <c r="G23" i="101"/>
  <c r="F23" i="101"/>
  <c r="E23" i="101"/>
  <c r="D23" i="101"/>
  <c r="C23" i="101"/>
  <c r="J22" i="101"/>
  <c r="H22" i="101"/>
  <c r="G22" i="101"/>
  <c r="F22" i="101"/>
  <c r="E22" i="101"/>
  <c r="D22" i="101"/>
  <c r="C22" i="101"/>
  <c r="J21" i="101"/>
  <c r="H21" i="101"/>
  <c r="G21" i="101"/>
  <c r="F21" i="101"/>
  <c r="E21" i="101"/>
  <c r="D21" i="101"/>
  <c r="C21" i="101"/>
  <c r="J20" i="101"/>
  <c r="H20" i="101"/>
  <c r="G20" i="101"/>
  <c r="F20" i="101"/>
  <c r="E20" i="101"/>
  <c r="D20" i="101"/>
  <c r="C20" i="101"/>
  <c r="J19" i="101"/>
  <c r="H19" i="101"/>
  <c r="G19" i="101"/>
  <c r="F19" i="101"/>
  <c r="E19" i="101"/>
  <c r="D19" i="101"/>
  <c r="C19" i="101"/>
  <c r="J17" i="101"/>
  <c r="H17" i="101"/>
  <c r="G17" i="101"/>
  <c r="F17" i="101"/>
  <c r="E17" i="101"/>
  <c r="D17" i="101"/>
  <c r="C17" i="101"/>
  <c r="J15" i="101"/>
  <c r="H15" i="101"/>
  <c r="G15" i="101"/>
  <c r="F15" i="101"/>
  <c r="E15" i="101"/>
  <c r="D15" i="101"/>
  <c r="C15" i="101"/>
  <c r="J14" i="101"/>
  <c r="H14" i="101"/>
  <c r="G14" i="101"/>
  <c r="F14" i="101"/>
  <c r="E14" i="101"/>
  <c r="D14" i="101"/>
  <c r="C14" i="101"/>
  <c r="J13" i="101"/>
  <c r="H13" i="101"/>
  <c r="G13" i="101"/>
  <c r="F13" i="101"/>
  <c r="E13" i="101"/>
  <c r="D13" i="101"/>
  <c r="C13" i="101"/>
  <c r="J12" i="101"/>
  <c r="H12" i="101"/>
  <c r="G12" i="101"/>
  <c r="F12" i="101"/>
  <c r="E12" i="101"/>
  <c r="D12" i="101"/>
  <c r="C12" i="101"/>
  <c r="J11" i="101"/>
  <c r="H11" i="101"/>
  <c r="G11" i="101"/>
  <c r="F11" i="101"/>
  <c r="E11" i="101"/>
  <c r="D11" i="101"/>
  <c r="C11" i="101"/>
  <c r="J10" i="101"/>
  <c r="H10" i="101"/>
  <c r="G10" i="101"/>
  <c r="F10" i="101"/>
  <c r="E10" i="101"/>
  <c r="D10" i="101"/>
  <c r="C10" i="101"/>
  <c r="J8" i="101"/>
  <c r="H8" i="101"/>
  <c r="G8" i="101"/>
  <c r="F8" i="101"/>
  <c r="E8" i="101"/>
  <c r="D8" i="101"/>
  <c r="C8" i="101"/>
  <c r="J7" i="101"/>
  <c r="H7" i="101"/>
  <c r="G7" i="101"/>
  <c r="F7" i="101"/>
  <c r="E7" i="101"/>
  <c r="D7" i="101"/>
  <c r="C7" i="101"/>
  <c r="J6" i="101"/>
  <c r="H6" i="101"/>
  <c r="G6" i="101"/>
  <c r="F6" i="101"/>
  <c r="E6" i="101"/>
  <c r="D6" i="101"/>
  <c r="C6" i="101"/>
  <c r="J5" i="101"/>
  <c r="H5" i="101"/>
  <c r="G5" i="101"/>
  <c r="F5" i="101"/>
  <c r="E5" i="101"/>
  <c r="D5" i="101"/>
  <c r="C5" i="101"/>
  <c r="J4" i="101"/>
  <c r="H4" i="101"/>
  <c r="G4" i="101"/>
  <c r="F4" i="101"/>
  <c r="E4" i="101"/>
  <c r="D4" i="101"/>
  <c r="C4" i="101"/>
  <c r="A1" i="101"/>
  <c r="R39" i="99"/>
  <c r="R40" i="99"/>
  <c r="R41" i="99"/>
  <c r="R42" i="99"/>
  <c r="R43" i="99"/>
  <c r="R44" i="99"/>
  <c r="R45" i="99"/>
  <c r="R46" i="99"/>
  <c r="R38" i="99"/>
  <c r="R35" i="99"/>
  <c r="R36" i="99"/>
  <c r="R34" i="99"/>
  <c r="E29" i="99"/>
  <c r="F29" i="99"/>
  <c r="G29" i="99"/>
  <c r="H29" i="99"/>
  <c r="I29" i="99"/>
  <c r="J29" i="99"/>
  <c r="K29" i="99"/>
  <c r="L29" i="99"/>
  <c r="M29" i="99"/>
  <c r="N29" i="99"/>
  <c r="O29" i="99"/>
  <c r="P29" i="99"/>
  <c r="E30" i="99"/>
  <c r="F30" i="99"/>
  <c r="G30" i="99"/>
  <c r="H30" i="99"/>
  <c r="I30" i="99"/>
  <c r="J30" i="99"/>
  <c r="K30" i="99"/>
  <c r="L30" i="99"/>
  <c r="M30" i="99"/>
  <c r="N30" i="99"/>
  <c r="O30" i="99"/>
  <c r="P30" i="99"/>
  <c r="E31" i="99"/>
  <c r="F31" i="99"/>
  <c r="G31" i="99"/>
  <c r="H31" i="99"/>
  <c r="I31" i="99"/>
  <c r="J31" i="99"/>
  <c r="K31" i="99"/>
  <c r="L31" i="99"/>
  <c r="M31" i="99"/>
  <c r="N31" i="99"/>
  <c r="O31" i="99"/>
  <c r="P31" i="99"/>
  <c r="R29" i="99"/>
  <c r="R30" i="99"/>
  <c r="R31" i="99"/>
  <c r="R32" i="99"/>
  <c r="R20" i="99"/>
  <c r="R21" i="99"/>
  <c r="R22" i="99"/>
  <c r="R23" i="99"/>
  <c r="R24" i="99"/>
  <c r="R25" i="99"/>
  <c r="R26" i="99"/>
  <c r="R19" i="99"/>
  <c r="R10" i="99"/>
  <c r="R11" i="99"/>
  <c r="R12" i="99"/>
  <c r="R13" i="99"/>
  <c r="R9" i="99"/>
  <c r="M4" i="99"/>
  <c r="R75" i="91"/>
  <c r="R76" i="91"/>
  <c r="R77" i="91"/>
  <c r="R78" i="91"/>
  <c r="R79" i="91"/>
  <c r="R80" i="91"/>
  <c r="R81" i="91"/>
  <c r="R82" i="91"/>
  <c r="R83" i="91"/>
  <c r="R84" i="91"/>
  <c r="R85" i="91"/>
  <c r="R86" i="91"/>
  <c r="R87" i="91"/>
  <c r="R74" i="91"/>
  <c r="R60" i="91"/>
  <c r="R61" i="91"/>
  <c r="R62" i="91"/>
  <c r="R63" i="91"/>
  <c r="R64" i="91"/>
  <c r="R65" i="91"/>
  <c r="R66" i="91"/>
  <c r="R67" i="91"/>
  <c r="R68" i="91"/>
  <c r="R69" i="91"/>
  <c r="R70" i="91"/>
  <c r="R71" i="91"/>
  <c r="R72" i="91"/>
  <c r="R59" i="91"/>
  <c r="R16" i="91"/>
  <c r="R17" i="91"/>
  <c r="R18" i="91"/>
  <c r="R19" i="91"/>
  <c r="R20" i="91"/>
  <c r="R21" i="91"/>
  <c r="R22" i="91"/>
  <c r="R23" i="91"/>
  <c r="R24" i="91"/>
  <c r="R25" i="91"/>
  <c r="R26" i="91"/>
  <c r="R15" i="91"/>
  <c r="E5" i="86"/>
  <c r="F5" i="86"/>
  <c r="G5" i="86"/>
  <c r="H5" i="86"/>
  <c r="I5" i="86"/>
  <c r="J5" i="86"/>
  <c r="K5" i="86"/>
  <c r="L5" i="86"/>
  <c r="N5" i="86"/>
  <c r="O5" i="86"/>
  <c r="P5" i="86"/>
  <c r="E6" i="86"/>
  <c r="F6" i="86"/>
  <c r="G6" i="86"/>
  <c r="H6" i="86"/>
  <c r="I6" i="86"/>
  <c r="J6" i="86"/>
  <c r="K6" i="86"/>
  <c r="L6" i="86"/>
  <c r="N6" i="86"/>
  <c r="O6" i="86"/>
  <c r="P6" i="86"/>
  <c r="E7" i="86"/>
  <c r="F7" i="86"/>
  <c r="G7" i="86"/>
  <c r="H7" i="86"/>
  <c r="I7" i="86"/>
  <c r="J7" i="86"/>
  <c r="K7" i="86"/>
  <c r="L7" i="86"/>
  <c r="N7" i="86"/>
  <c r="O7" i="86"/>
  <c r="P7" i="86"/>
  <c r="R5" i="86"/>
  <c r="R6" i="86"/>
  <c r="R7" i="86"/>
  <c r="E10" i="86"/>
  <c r="F10" i="86"/>
  <c r="G10" i="86"/>
  <c r="H10" i="86"/>
  <c r="I10" i="86"/>
  <c r="J10" i="86"/>
  <c r="K10" i="86"/>
  <c r="L10" i="86"/>
  <c r="M10" i="86"/>
  <c r="N10" i="86"/>
  <c r="O10" i="86"/>
  <c r="P10" i="86"/>
  <c r="E11" i="86"/>
  <c r="F11" i="86"/>
  <c r="G11" i="86"/>
  <c r="H11" i="86"/>
  <c r="I11" i="86"/>
  <c r="J11" i="86"/>
  <c r="K11" i="86"/>
  <c r="L11" i="86"/>
  <c r="M11" i="86"/>
  <c r="N11" i="86"/>
  <c r="O11" i="86"/>
  <c r="P11" i="86"/>
  <c r="E12" i="86"/>
  <c r="F12" i="86"/>
  <c r="G12" i="86"/>
  <c r="H12" i="86"/>
  <c r="I12" i="86"/>
  <c r="J12" i="86"/>
  <c r="K12" i="86"/>
  <c r="L12" i="86"/>
  <c r="M12" i="86"/>
  <c r="N12" i="86"/>
  <c r="O12" i="86"/>
  <c r="P12" i="86"/>
  <c r="R10" i="86"/>
  <c r="R11" i="86"/>
  <c r="R12" i="86"/>
  <c r="E20" i="86"/>
  <c r="F20" i="86"/>
  <c r="G20" i="86"/>
  <c r="H20" i="86"/>
  <c r="I20" i="86"/>
  <c r="J20" i="86"/>
  <c r="K20" i="86"/>
  <c r="L20" i="86"/>
  <c r="M20" i="86"/>
  <c r="N20" i="86"/>
  <c r="O20" i="86"/>
  <c r="P20" i="86"/>
  <c r="E21" i="86"/>
  <c r="F21" i="86"/>
  <c r="G21" i="86"/>
  <c r="H21" i="86"/>
  <c r="I21" i="86"/>
  <c r="J21" i="86"/>
  <c r="K21" i="86"/>
  <c r="L21" i="86"/>
  <c r="M21" i="86"/>
  <c r="N21" i="86"/>
  <c r="O21" i="86"/>
  <c r="P21" i="86"/>
  <c r="R20" i="86"/>
  <c r="R21" i="86"/>
  <c r="R19" i="86"/>
  <c r="R29" i="86"/>
  <c r="R30" i="86"/>
  <c r="R31" i="86"/>
  <c r="R32" i="86"/>
  <c r="R28" i="86"/>
  <c r="E30" i="86"/>
  <c r="F30" i="86"/>
  <c r="G30" i="86"/>
  <c r="H30" i="86"/>
  <c r="I30" i="86"/>
  <c r="J30" i="86"/>
  <c r="K30" i="86"/>
  <c r="L30" i="86"/>
  <c r="M30" i="86"/>
  <c r="N30" i="86"/>
  <c r="O30" i="86"/>
  <c r="P30" i="86"/>
  <c r="E31" i="86"/>
  <c r="F31" i="86"/>
  <c r="G31" i="86"/>
  <c r="H31" i="86"/>
  <c r="I31" i="86"/>
  <c r="J31" i="86"/>
  <c r="K31" i="86"/>
  <c r="L31" i="86"/>
  <c r="M31" i="86"/>
  <c r="N31" i="86"/>
  <c r="O31" i="86"/>
  <c r="P31" i="86"/>
  <c r="R24" i="86"/>
  <c r="R25" i="86"/>
  <c r="R26" i="86"/>
  <c r="R23" i="86"/>
  <c r="E24" i="86"/>
  <c r="F24" i="86"/>
  <c r="G24" i="86"/>
  <c r="H24" i="86"/>
  <c r="I24" i="86"/>
  <c r="J24" i="86"/>
  <c r="K24" i="86"/>
  <c r="L24" i="86"/>
  <c r="M24" i="86"/>
  <c r="N24" i="86"/>
  <c r="O24" i="86"/>
  <c r="P24" i="86"/>
  <c r="E25" i="86"/>
  <c r="F25" i="86"/>
  <c r="G25" i="86"/>
  <c r="H25" i="86"/>
  <c r="I25" i="86"/>
  <c r="J25" i="86"/>
  <c r="K25" i="86"/>
  <c r="L25" i="86"/>
  <c r="M25" i="86"/>
  <c r="N25" i="86"/>
  <c r="O25" i="86"/>
  <c r="P25" i="86"/>
  <c r="E26" i="86"/>
  <c r="F26" i="86"/>
  <c r="G26" i="86"/>
  <c r="H26" i="86"/>
  <c r="I26" i="86"/>
  <c r="J26" i="86"/>
  <c r="K26" i="86"/>
  <c r="L26" i="86"/>
  <c r="M26" i="86"/>
  <c r="N26" i="86"/>
  <c r="O26" i="86"/>
  <c r="P26" i="86"/>
  <c r="F44" i="88"/>
  <c r="F45" i="88"/>
  <c r="F46" i="88"/>
  <c r="F47" i="88"/>
  <c r="F48" i="88"/>
  <c r="F49" i="88"/>
  <c r="F50" i="88"/>
  <c r="F51" i="88"/>
  <c r="F52" i="88"/>
  <c r="F53" i="88"/>
  <c r="F54" i="88"/>
  <c r="F55" i="88"/>
  <c r="F56" i="88"/>
  <c r="F43" i="88"/>
  <c r="B17" i="88"/>
  <c r="C17" i="88"/>
  <c r="D17" i="88"/>
  <c r="B18" i="88"/>
  <c r="C18" i="88"/>
  <c r="D18" i="88"/>
  <c r="J38" i="98"/>
  <c r="F38" i="98"/>
  <c r="D38" i="98"/>
  <c r="J28" i="98"/>
  <c r="C29" i="98"/>
  <c r="D29" i="98"/>
  <c r="E29" i="98"/>
  <c r="F29" i="98"/>
  <c r="G29" i="98"/>
  <c r="H29" i="98"/>
  <c r="J14" i="98"/>
  <c r="C11" i="98"/>
  <c r="D11" i="98"/>
  <c r="E11" i="98"/>
  <c r="F11" i="98"/>
  <c r="G11" i="98"/>
  <c r="H11" i="98"/>
  <c r="J7" i="98"/>
  <c r="J5" i="98"/>
  <c r="J8" i="98"/>
  <c r="C7" i="98"/>
  <c r="D7" i="98"/>
  <c r="E7" i="98"/>
  <c r="F7" i="98"/>
  <c r="G7" i="98"/>
  <c r="H7" i="98"/>
  <c r="C5" i="98"/>
  <c r="D5" i="98"/>
  <c r="E5" i="98"/>
  <c r="F5" i="98"/>
  <c r="G5" i="98"/>
  <c r="H5" i="98"/>
  <c r="J60" i="67"/>
  <c r="J62" i="67"/>
  <c r="J63" i="67"/>
  <c r="J64" i="67"/>
  <c r="E62" i="67"/>
  <c r="C28" i="67"/>
  <c r="J16" i="67"/>
  <c r="J17" i="67"/>
  <c r="J18" i="67"/>
  <c r="E16" i="67"/>
  <c r="E17" i="67"/>
  <c r="E18" i="67"/>
  <c r="H50" i="95"/>
  <c r="G57" i="78"/>
  <c r="G55" i="78"/>
  <c r="G54" i="78"/>
  <c r="J24" i="78"/>
  <c r="P24" i="99" l="1"/>
  <c r="O24" i="99"/>
  <c r="N24" i="99"/>
  <c r="M24" i="99"/>
  <c r="L24" i="99"/>
  <c r="K24" i="99"/>
  <c r="J24" i="99"/>
  <c r="I24" i="99"/>
  <c r="H24" i="99"/>
  <c r="G24" i="99"/>
  <c r="F24" i="99"/>
  <c r="E24" i="99"/>
  <c r="P23" i="99"/>
  <c r="O23" i="99"/>
  <c r="N23" i="99"/>
  <c r="M23" i="99"/>
  <c r="L23" i="99"/>
  <c r="K23" i="99"/>
  <c r="J23" i="99"/>
  <c r="I23" i="99"/>
  <c r="H23" i="99"/>
  <c r="G23" i="99"/>
  <c r="F23" i="99"/>
  <c r="E23" i="99"/>
  <c r="P26" i="99" l="1"/>
  <c r="O26" i="99"/>
  <c r="N26" i="99"/>
  <c r="M26" i="99"/>
  <c r="L26" i="99"/>
  <c r="K26" i="99"/>
  <c r="J26" i="99"/>
  <c r="I26" i="99"/>
  <c r="H26" i="99"/>
  <c r="G26" i="99"/>
  <c r="F26" i="99"/>
  <c r="E26" i="99"/>
  <c r="P25" i="99"/>
  <c r="O25" i="99"/>
  <c r="N25" i="99"/>
  <c r="M25" i="99"/>
  <c r="L25" i="99"/>
  <c r="K25" i="99"/>
  <c r="J25" i="99"/>
  <c r="I25" i="99"/>
  <c r="H25" i="99"/>
  <c r="G25" i="99"/>
  <c r="F25" i="99"/>
  <c r="E25" i="99"/>
  <c r="P22" i="99"/>
  <c r="O22" i="99"/>
  <c r="N22" i="99"/>
  <c r="M22" i="99"/>
  <c r="L22" i="99"/>
  <c r="K22" i="99"/>
  <c r="J22" i="99"/>
  <c r="I22" i="99"/>
  <c r="H22" i="99"/>
  <c r="G22" i="99"/>
  <c r="F22" i="99"/>
  <c r="E22" i="99"/>
  <c r="P21" i="99"/>
  <c r="O21" i="99"/>
  <c r="N21" i="99"/>
  <c r="M21" i="99"/>
  <c r="L21" i="99"/>
  <c r="K21" i="99"/>
  <c r="J21" i="99"/>
  <c r="I21" i="99"/>
  <c r="H21" i="99"/>
  <c r="G21" i="99"/>
  <c r="F21" i="99"/>
  <c r="E21" i="99"/>
  <c r="P20" i="99"/>
  <c r="O20" i="99"/>
  <c r="N20" i="99"/>
  <c r="M20" i="99"/>
  <c r="L20" i="99"/>
  <c r="K20" i="99"/>
  <c r="J20" i="99"/>
  <c r="I20" i="99"/>
  <c r="H20" i="99"/>
  <c r="G20" i="99"/>
  <c r="F20" i="99"/>
  <c r="E20" i="99"/>
  <c r="P19" i="99"/>
  <c r="O19" i="99"/>
  <c r="N19" i="99"/>
  <c r="M19" i="99"/>
  <c r="L19" i="99"/>
  <c r="K19" i="99"/>
  <c r="J19" i="99"/>
  <c r="I19" i="99"/>
  <c r="H19" i="99"/>
  <c r="G19" i="99"/>
  <c r="F19" i="99"/>
  <c r="E19" i="99"/>
  <c r="K28" i="86" l="1"/>
  <c r="R17" i="86" l="1"/>
  <c r="P17" i="86"/>
  <c r="O17" i="86"/>
  <c r="N17" i="86"/>
  <c r="M17" i="86"/>
  <c r="L17" i="86"/>
  <c r="K17" i="86"/>
  <c r="J17" i="86"/>
  <c r="I17" i="86"/>
  <c r="H17" i="86"/>
  <c r="G17" i="86"/>
  <c r="F17" i="86"/>
  <c r="E17" i="86"/>
  <c r="F10" i="88" l="1"/>
  <c r="F17" i="88"/>
  <c r="F7" i="88" l="1"/>
  <c r="D7" i="88"/>
  <c r="C7" i="88"/>
  <c r="B7" i="88"/>
  <c r="D49" i="88" l="1"/>
  <c r="C49" i="88"/>
  <c r="B49" i="88"/>
  <c r="D54" i="88"/>
  <c r="C54" i="88"/>
  <c r="B54" i="88"/>
  <c r="D56" i="88"/>
  <c r="C56" i="88"/>
  <c r="B56" i="88"/>
  <c r="B48" i="88"/>
  <c r="D46" i="88"/>
  <c r="C46" i="88"/>
  <c r="B46" i="88"/>
  <c r="F62" i="88" l="1"/>
  <c r="D62" i="88"/>
  <c r="C62" i="88"/>
  <c r="B62" i="88"/>
  <c r="F64" i="88"/>
  <c r="D64" i="88"/>
  <c r="C64" i="88"/>
  <c r="B64" i="88"/>
  <c r="F9" i="88" l="1"/>
  <c r="D9" i="88"/>
  <c r="C9" i="88"/>
  <c r="B9" i="88"/>
  <c r="J154" i="55"/>
  <c r="J41" i="55"/>
  <c r="J48" i="55"/>
  <c r="J80" i="55"/>
  <c r="J76" i="55"/>
  <c r="J112" i="55"/>
  <c r="J88" i="55"/>
  <c r="J130" i="55"/>
  <c r="J123" i="55"/>
  <c r="J69" i="55"/>
  <c r="J140" i="55"/>
  <c r="J62" i="55"/>
  <c r="J139" i="55"/>
  <c r="J91" i="55"/>
  <c r="J113" i="55"/>
  <c r="J124" i="55"/>
  <c r="J97" i="55"/>
  <c r="J18" i="55"/>
  <c r="J44" i="55"/>
  <c r="J52" i="55"/>
  <c r="J103" i="55"/>
  <c r="J126" i="55"/>
  <c r="J45" i="55"/>
  <c r="J70" i="55"/>
  <c r="J104" i="55"/>
  <c r="J120" i="55"/>
  <c r="J71" i="55"/>
  <c r="J56" i="55"/>
  <c r="J17" i="55"/>
  <c r="J5" i="55"/>
  <c r="J133" i="55"/>
  <c r="J42" i="55"/>
  <c r="J128" i="55"/>
  <c r="J72" i="55"/>
  <c r="J143" i="55"/>
  <c r="J61" i="55"/>
  <c r="J35" i="55"/>
  <c r="J118" i="55"/>
  <c r="J8" i="55"/>
  <c r="J23" i="55"/>
  <c r="J51" i="55"/>
  <c r="J116" i="55"/>
  <c r="J34" i="55"/>
  <c r="J114" i="55"/>
  <c r="J26" i="55"/>
  <c r="J152" i="55"/>
  <c r="J135" i="55"/>
  <c r="J108" i="55"/>
  <c r="J142" i="55"/>
  <c r="J13" i="55"/>
  <c r="J20" i="55"/>
  <c r="J98" i="55"/>
  <c r="J137" i="55"/>
  <c r="J102" i="55"/>
  <c r="J141" i="55"/>
  <c r="J100" i="55"/>
  <c r="J29" i="55"/>
  <c r="J89" i="55"/>
  <c r="J153" i="55"/>
  <c r="J79" i="55"/>
  <c r="J47" i="55"/>
  <c r="J83" i="55"/>
  <c r="J37" i="55"/>
  <c r="J129" i="55"/>
  <c r="J78" i="55"/>
  <c r="J21" i="55"/>
  <c r="J82" i="55"/>
  <c r="J49" i="55"/>
  <c r="J10" i="55"/>
  <c r="J151" i="55"/>
  <c r="J27" i="55"/>
  <c r="J111" i="55"/>
  <c r="J38" i="55"/>
  <c r="J28" i="55"/>
  <c r="J57" i="55"/>
  <c r="J138" i="55"/>
  <c r="J119" i="55"/>
  <c r="J136" i="55"/>
  <c r="J24" i="55"/>
  <c r="J149" i="55"/>
  <c r="J31" i="55"/>
  <c r="J85" i="55"/>
  <c r="J43" i="55"/>
  <c r="J94" i="55"/>
  <c r="J144" i="55"/>
  <c r="J93" i="55"/>
  <c r="J106" i="55"/>
  <c r="J58" i="55"/>
  <c r="J134" i="55"/>
  <c r="J7" i="55"/>
  <c r="J145" i="55"/>
  <c r="J32" i="55"/>
  <c r="J14" i="55"/>
  <c r="J55" i="55"/>
  <c r="J60" i="55"/>
  <c r="J99" i="55"/>
  <c r="J131" i="55"/>
  <c r="J81" i="55"/>
  <c r="J105" i="55"/>
  <c r="J30" i="55"/>
  <c r="J107" i="55"/>
  <c r="J90" i="55"/>
  <c r="J12" i="55"/>
  <c r="J63" i="55"/>
  <c r="J115" i="55"/>
  <c r="J59" i="55"/>
  <c r="J96" i="55"/>
  <c r="J92" i="55"/>
  <c r="J101" i="55"/>
  <c r="J66" i="55"/>
  <c r="J132" i="55"/>
  <c r="J75" i="55"/>
  <c r="J121" i="55"/>
  <c r="J74" i="55"/>
  <c r="J147" i="55"/>
  <c r="J64" i="55"/>
  <c r="J11" i="55"/>
  <c r="J125" i="55"/>
  <c r="J73" i="55"/>
  <c r="J40" i="55"/>
  <c r="J127" i="55"/>
  <c r="J9" i="55"/>
  <c r="J87" i="55"/>
  <c r="J46" i="55"/>
  <c r="J15" i="55"/>
  <c r="J109" i="55"/>
  <c r="J148" i="55"/>
  <c r="J150" i="55"/>
  <c r="J25" i="55"/>
  <c r="J122" i="55"/>
  <c r="J117" i="55"/>
  <c r="J65" i="55"/>
  <c r="J22" i="55"/>
  <c r="J54" i="55"/>
  <c r="J16" i="55"/>
  <c r="J68" i="55"/>
  <c r="J84" i="55"/>
  <c r="J50" i="55"/>
  <c r="J86" i="55"/>
  <c r="J146" i="55"/>
  <c r="J36" i="55"/>
  <c r="J53" i="55"/>
  <c r="J33" i="55"/>
  <c r="J6" i="55"/>
  <c r="J95" i="55"/>
  <c r="F4" i="88" l="1"/>
  <c r="D4" i="88"/>
  <c r="C4" i="88"/>
  <c r="B4" i="88"/>
  <c r="D53" i="88"/>
  <c r="C53" i="88"/>
  <c r="B53" i="88"/>
  <c r="D50" i="88" l="1"/>
  <c r="C50" i="88"/>
  <c r="B50" i="88"/>
  <c r="D47" i="88"/>
  <c r="C47" i="88"/>
  <c r="B47" i="88"/>
  <c r="D52" i="88"/>
  <c r="C52" i="88"/>
  <c r="B52" i="88"/>
  <c r="F18" i="88" l="1"/>
  <c r="F19" i="88"/>
  <c r="D19" i="88"/>
  <c r="C19" i="88"/>
  <c r="B19" i="88"/>
  <c r="F20" i="88" l="1"/>
  <c r="D20" i="88"/>
  <c r="C20" i="88"/>
  <c r="B20" i="88"/>
  <c r="M314" i="30" l="1"/>
  <c r="M313" i="30"/>
  <c r="M310" i="30"/>
  <c r="M315" i="30"/>
  <c r="M302" i="30"/>
  <c r="M305" i="30"/>
  <c r="M303" i="30"/>
  <c r="M301" i="30"/>
  <c r="M295" i="30"/>
  <c r="M294" i="30"/>
  <c r="M287" i="30"/>
  <c r="M282" i="30"/>
  <c r="M285" i="30"/>
  <c r="M281" i="30"/>
  <c r="M272" i="30"/>
  <c r="M271" i="30"/>
  <c r="M270" i="30"/>
  <c r="M263" i="30"/>
  <c r="G5" i="30"/>
  <c r="H5" i="30"/>
  <c r="I5" i="30"/>
  <c r="G6" i="30"/>
  <c r="H6" i="30"/>
  <c r="I6" i="30"/>
  <c r="G7" i="30"/>
  <c r="H7" i="30"/>
  <c r="I7" i="30"/>
  <c r="G8" i="30"/>
  <c r="H8" i="30"/>
  <c r="I8" i="30"/>
  <c r="G9" i="30"/>
  <c r="H9" i="30"/>
  <c r="I9" i="30"/>
  <c r="G12" i="30"/>
  <c r="H12" i="30"/>
  <c r="I12" i="30"/>
  <c r="G13" i="30"/>
  <c r="H13" i="30"/>
  <c r="I13" i="30"/>
  <c r="G14" i="30"/>
  <c r="H14" i="30"/>
  <c r="I14" i="30"/>
  <c r="G15" i="30"/>
  <c r="H15" i="30"/>
  <c r="I15" i="30"/>
  <c r="G16" i="30"/>
  <c r="H16" i="30"/>
  <c r="I16" i="30"/>
  <c r="G17" i="30"/>
  <c r="H17" i="30"/>
  <c r="I17" i="30"/>
  <c r="G18" i="30"/>
  <c r="H18" i="30"/>
  <c r="I18" i="30"/>
  <c r="G19" i="30"/>
  <c r="H19" i="30"/>
  <c r="I19" i="30"/>
  <c r="G22" i="30"/>
  <c r="H22" i="30"/>
  <c r="I22" i="30"/>
  <c r="G23" i="30"/>
  <c r="H23" i="30"/>
  <c r="I23" i="30"/>
  <c r="G24" i="30"/>
  <c r="H24" i="30"/>
  <c r="I24" i="30"/>
  <c r="G25" i="30"/>
  <c r="H25" i="30"/>
  <c r="I25" i="30"/>
  <c r="G28" i="30"/>
  <c r="H28" i="30"/>
  <c r="I28" i="30"/>
  <c r="G29" i="30"/>
  <c r="H29" i="30"/>
  <c r="I29" i="30"/>
  <c r="G30" i="30"/>
  <c r="H30" i="30"/>
  <c r="I30" i="30"/>
  <c r="G31" i="30"/>
  <c r="H31" i="30"/>
  <c r="I31" i="30"/>
  <c r="G32" i="30"/>
  <c r="H32" i="30"/>
  <c r="I32" i="30"/>
  <c r="G33" i="30"/>
  <c r="H33" i="30"/>
  <c r="I33" i="30"/>
  <c r="G34" i="30"/>
  <c r="H34" i="30"/>
  <c r="I34" i="30"/>
  <c r="G35" i="30"/>
  <c r="H35" i="30"/>
  <c r="I35" i="30"/>
  <c r="G36" i="30"/>
  <c r="H36" i="30"/>
  <c r="I36" i="30"/>
  <c r="G39" i="30"/>
  <c r="H39" i="30"/>
  <c r="I39" i="30"/>
  <c r="G40" i="30"/>
  <c r="H40" i="30"/>
  <c r="I40" i="30"/>
  <c r="G41" i="30"/>
  <c r="H41" i="30"/>
  <c r="I41" i="30"/>
  <c r="G42" i="30"/>
  <c r="H42" i="30"/>
  <c r="I42" i="30"/>
  <c r="G43" i="30"/>
  <c r="H43" i="30"/>
  <c r="I43" i="30"/>
  <c r="G44" i="30"/>
  <c r="H44" i="30"/>
  <c r="I44" i="30"/>
  <c r="G45" i="30"/>
  <c r="H45" i="30"/>
  <c r="I45" i="30"/>
  <c r="G46" i="30"/>
  <c r="H46" i="30"/>
  <c r="I46" i="30"/>
  <c r="G47" i="30"/>
  <c r="H47" i="30"/>
  <c r="I47" i="30"/>
  <c r="G49" i="30"/>
  <c r="H49" i="30"/>
  <c r="I49" i="30"/>
  <c r="G50" i="30"/>
  <c r="H50" i="30"/>
  <c r="I50" i="30"/>
  <c r="G51" i="30"/>
  <c r="H51" i="30"/>
  <c r="I51" i="30"/>
  <c r="G52" i="30"/>
  <c r="H52" i="30"/>
  <c r="I52" i="30"/>
  <c r="G53" i="30"/>
  <c r="H53" i="30"/>
  <c r="I53" i="30"/>
  <c r="G54" i="30"/>
  <c r="H54" i="30"/>
  <c r="I54" i="30"/>
  <c r="G55" i="30"/>
  <c r="H55" i="30"/>
  <c r="I55" i="30"/>
  <c r="G56" i="30"/>
  <c r="H56" i="30"/>
  <c r="I56" i="30"/>
  <c r="G60" i="30"/>
  <c r="H60" i="30"/>
  <c r="I60" i="30"/>
  <c r="G61" i="30"/>
  <c r="H61" i="30"/>
  <c r="I61" i="30"/>
  <c r="G62" i="30"/>
  <c r="H62" i="30"/>
  <c r="I62" i="30"/>
  <c r="G63" i="30"/>
  <c r="H63" i="30"/>
  <c r="I63" i="30"/>
  <c r="G70" i="30"/>
  <c r="H70" i="30"/>
  <c r="I70" i="30"/>
  <c r="G71" i="30"/>
  <c r="H71" i="30"/>
  <c r="I71" i="30"/>
  <c r="G72" i="30"/>
  <c r="H72" i="30"/>
  <c r="I72" i="30"/>
  <c r="G73" i="30"/>
  <c r="H73" i="30"/>
  <c r="I73" i="30"/>
  <c r="G74" i="30"/>
  <c r="H74" i="30"/>
  <c r="I74" i="30"/>
  <c r="G75" i="30"/>
  <c r="H75" i="30"/>
  <c r="I75" i="30"/>
  <c r="G76" i="30"/>
  <c r="H76" i="30"/>
  <c r="I76" i="30"/>
  <c r="G77" i="30"/>
  <c r="H77" i="30"/>
  <c r="I77" i="30"/>
  <c r="G80" i="30"/>
  <c r="H80" i="30"/>
  <c r="I80" i="30"/>
  <c r="G81" i="30"/>
  <c r="H81" i="30"/>
  <c r="I81" i="30"/>
  <c r="G82" i="30"/>
  <c r="H82" i="30"/>
  <c r="I82" i="30"/>
  <c r="G83" i="30"/>
  <c r="H83" i="30"/>
  <c r="I83" i="30"/>
  <c r="G84" i="30"/>
  <c r="H84" i="30"/>
  <c r="I84" i="30"/>
  <c r="G85" i="30"/>
  <c r="H85" i="30"/>
  <c r="I85" i="30"/>
  <c r="G86" i="30"/>
  <c r="H86" i="30"/>
  <c r="I86" i="30"/>
  <c r="G87" i="30"/>
  <c r="H87" i="30"/>
  <c r="I87" i="30"/>
  <c r="G91" i="30"/>
  <c r="H91" i="30"/>
  <c r="I91" i="30"/>
  <c r="G92" i="30"/>
  <c r="H92" i="30"/>
  <c r="I92" i="30"/>
  <c r="G93" i="30"/>
  <c r="H93" i="30"/>
  <c r="I93" i="30"/>
  <c r="G94" i="30"/>
  <c r="H94" i="30"/>
  <c r="I94" i="30"/>
  <c r="G102" i="30"/>
  <c r="H102" i="30"/>
  <c r="I102" i="30"/>
  <c r="G103" i="30"/>
  <c r="H103" i="30"/>
  <c r="I103" i="30"/>
  <c r="G104" i="30"/>
  <c r="H104" i="30"/>
  <c r="I104" i="30"/>
  <c r="G105" i="30"/>
  <c r="H105" i="30"/>
  <c r="I105" i="30"/>
  <c r="G106" i="30"/>
  <c r="H106" i="30"/>
  <c r="I106" i="30"/>
  <c r="G107" i="30"/>
  <c r="H107" i="30"/>
  <c r="I107" i="30"/>
  <c r="G108" i="30"/>
  <c r="H108" i="30"/>
  <c r="I108" i="30"/>
  <c r="G109" i="30"/>
  <c r="H109" i="30"/>
  <c r="I109" i="30"/>
  <c r="G110" i="30"/>
  <c r="H110" i="30"/>
  <c r="I110" i="30"/>
  <c r="G111" i="30"/>
  <c r="H111" i="30"/>
  <c r="I111" i="30"/>
  <c r="G112" i="30"/>
  <c r="H112" i="30"/>
  <c r="I112" i="30"/>
  <c r="G113" i="30"/>
  <c r="H113" i="30"/>
  <c r="I113" i="30"/>
  <c r="G116" i="30"/>
  <c r="H116" i="30"/>
  <c r="I116" i="30"/>
  <c r="G117" i="30"/>
  <c r="H117" i="30"/>
  <c r="I117" i="30"/>
  <c r="G118" i="30"/>
  <c r="H118" i="30"/>
  <c r="I118" i="30"/>
  <c r="G119" i="30"/>
  <c r="H119" i="30"/>
  <c r="I119" i="30"/>
  <c r="G120" i="30"/>
  <c r="H120" i="30"/>
  <c r="I120" i="30"/>
  <c r="G121" i="30"/>
  <c r="H121" i="30"/>
  <c r="I121" i="30"/>
  <c r="G122" i="30"/>
  <c r="H122" i="30"/>
  <c r="I122" i="30"/>
  <c r="G123" i="30"/>
  <c r="H123" i="30"/>
  <c r="I123" i="30"/>
  <c r="G124" i="30"/>
  <c r="H124" i="30"/>
  <c r="I124" i="30"/>
  <c r="G125" i="30"/>
  <c r="H125" i="30"/>
  <c r="I125" i="30"/>
  <c r="G126" i="30"/>
  <c r="H126" i="30"/>
  <c r="I126" i="30"/>
  <c r="G127" i="30"/>
  <c r="H127" i="30"/>
  <c r="I127" i="30"/>
  <c r="G130" i="30"/>
  <c r="H130" i="30"/>
  <c r="I130" i="30"/>
  <c r="G131" i="30"/>
  <c r="H131" i="30"/>
  <c r="I131" i="30"/>
  <c r="G132" i="30"/>
  <c r="H132" i="30"/>
  <c r="I132" i="30"/>
  <c r="G133" i="30"/>
  <c r="H133" i="30"/>
  <c r="I133" i="30"/>
  <c r="G134" i="30"/>
  <c r="H134" i="30"/>
  <c r="I134" i="30"/>
  <c r="G135" i="30"/>
  <c r="H135" i="30"/>
  <c r="I135" i="30"/>
  <c r="G138" i="30"/>
  <c r="H138" i="30"/>
  <c r="I138" i="30"/>
  <c r="G139" i="30"/>
  <c r="H139" i="30"/>
  <c r="I139" i="30"/>
  <c r="G140" i="30"/>
  <c r="H140" i="30"/>
  <c r="I140" i="30"/>
  <c r="G141" i="30"/>
  <c r="H141" i="30"/>
  <c r="I141" i="30"/>
  <c r="G144" i="30"/>
  <c r="H144" i="30"/>
  <c r="I144" i="30"/>
  <c r="G145" i="30"/>
  <c r="H145" i="30"/>
  <c r="I145" i="30"/>
  <c r="G146" i="30"/>
  <c r="H146" i="30"/>
  <c r="I146" i="30"/>
  <c r="G147" i="30"/>
  <c r="H147" i="30"/>
  <c r="I147" i="30"/>
  <c r="G148" i="30"/>
  <c r="H148" i="30"/>
  <c r="I148" i="30"/>
  <c r="G149" i="30"/>
  <c r="H149" i="30"/>
  <c r="I149" i="30"/>
  <c r="G150" i="30"/>
  <c r="H150" i="30"/>
  <c r="I150" i="30"/>
  <c r="G151" i="30"/>
  <c r="H151" i="30"/>
  <c r="I151" i="30"/>
  <c r="G154" i="30"/>
  <c r="H154" i="30"/>
  <c r="I154" i="30"/>
  <c r="G155" i="30"/>
  <c r="H155" i="30"/>
  <c r="I155" i="30"/>
  <c r="G156" i="30"/>
  <c r="H156" i="30"/>
  <c r="I156" i="30"/>
  <c r="G157" i="30"/>
  <c r="H157" i="30"/>
  <c r="I157" i="30"/>
  <c r="G158" i="30"/>
  <c r="H158" i="30"/>
  <c r="I158" i="30"/>
  <c r="G159" i="30"/>
  <c r="H159" i="30"/>
  <c r="I159" i="30"/>
  <c r="G160" i="30"/>
  <c r="H160" i="30"/>
  <c r="I160" i="30"/>
  <c r="G161" i="30"/>
  <c r="H161" i="30"/>
  <c r="I161" i="30"/>
  <c r="G163" i="30"/>
  <c r="H163" i="30"/>
  <c r="I163" i="30"/>
  <c r="G164" i="30"/>
  <c r="H164" i="30"/>
  <c r="I164" i="30"/>
  <c r="G165" i="30"/>
  <c r="H165" i="30"/>
  <c r="I165" i="30"/>
  <c r="G166" i="30"/>
  <c r="H166" i="30"/>
  <c r="I166" i="30"/>
  <c r="G169" i="30"/>
  <c r="H169" i="30"/>
  <c r="I169" i="30"/>
  <c r="G170" i="30"/>
  <c r="H170" i="30"/>
  <c r="I170" i="30"/>
  <c r="G171" i="30"/>
  <c r="H171" i="30"/>
  <c r="I171" i="30"/>
  <c r="G172" i="30"/>
  <c r="H172" i="30"/>
  <c r="I172" i="30"/>
  <c r="G173" i="30"/>
  <c r="H173" i="30"/>
  <c r="I173" i="30"/>
  <c r="G174" i="30"/>
  <c r="H174" i="30"/>
  <c r="I174" i="30"/>
  <c r="G175" i="30"/>
  <c r="H175" i="30"/>
  <c r="I175" i="30"/>
  <c r="G176" i="30"/>
  <c r="H176" i="30"/>
  <c r="I176" i="30"/>
  <c r="G177" i="30"/>
  <c r="H177" i="30"/>
  <c r="I177" i="30"/>
  <c r="G179" i="30"/>
  <c r="H179" i="30"/>
  <c r="I179" i="30"/>
  <c r="G180" i="30"/>
  <c r="H180" i="30"/>
  <c r="I180" i="30"/>
  <c r="G181" i="30"/>
  <c r="H181" i="30"/>
  <c r="I181" i="30"/>
  <c r="G182" i="30"/>
  <c r="H182" i="30"/>
  <c r="I182" i="30"/>
  <c r="G183" i="30"/>
  <c r="H183" i="30"/>
  <c r="I183" i="30"/>
  <c r="G184" i="30"/>
  <c r="H184" i="30"/>
  <c r="I184" i="30"/>
  <c r="G185" i="30"/>
  <c r="H185" i="30"/>
  <c r="I185" i="30"/>
  <c r="G186" i="30"/>
  <c r="H186" i="30"/>
  <c r="I186" i="30"/>
  <c r="G187" i="30"/>
  <c r="H187" i="30"/>
  <c r="I187" i="30"/>
  <c r="G188" i="30"/>
  <c r="H188" i="30"/>
  <c r="I188" i="30"/>
  <c r="G189" i="30"/>
  <c r="H189" i="30"/>
  <c r="I189" i="30"/>
  <c r="G190" i="30"/>
  <c r="H190" i="30"/>
  <c r="I190" i="30"/>
  <c r="G192" i="30"/>
  <c r="H192" i="30"/>
  <c r="I192" i="30"/>
  <c r="G193" i="30"/>
  <c r="H193" i="30"/>
  <c r="I193" i="30"/>
  <c r="G194" i="30"/>
  <c r="H194" i="30"/>
  <c r="I194" i="30"/>
  <c r="G195" i="30"/>
  <c r="H195" i="30"/>
  <c r="I195" i="30"/>
  <c r="G196" i="30"/>
  <c r="H196" i="30"/>
  <c r="I196" i="30"/>
  <c r="G197" i="30"/>
  <c r="H197" i="30"/>
  <c r="I197" i="30"/>
  <c r="G198" i="30"/>
  <c r="H198" i="30"/>
  <c r="I198" i="30"/>
  <c r="G199" i="30"/>
  <c r="H199" i="30"/>
  <c r="I199" i="30"/>
  <c r="G201" i="30"/>
  <c r="H201" i="30"/>
  <c r="I201" i="30"/>
  <c r="G202" i="30"/>
  <c r="H202" i="30"/>
  <c r="I202" i="30"/>
  <c r="G203" i="30"/>
  <c r="H203" i="30"/>
  <c r="I203" i="30"/>
  <c r="G204" i="30"/>
  <c r="H204" i="30"/>
  <c r="I204" i="30"/>
  <c r="G208" i="30"/>
  <c r="H208" i="30"/>
  <c r="I208" i="30"/>
  <c r="G209" i="30"/>
  <c r="H209" i="30"/>
  <c r="I209" i="30"/>
  <c r="G210" i="30"/>
  <c r="H210" i="30"/>
  <c r="I210" i="30"/>
  <c r="G211" i="30"/>
  <c r="H211" i="30"/>
  <c r="I211" i="30"/>
  <c r="G212" i="30"/>
  <c r="H212" i="30"/>
  <c r="I212" i="30"/>
  <c r="G213" i="30"/>
  <c r="H213" i="30"/>
  <c r="I213" i="30"/>
  <c r="G214" i="30"/>
  <c r="H214" i="30"/>
  <c r="I214" i="30"/>
  <c r="G215" i="30"/>
  <c r="H215" i="30"/>
  <c r="I215" i="30"/>
  <c r="G216" i="30"/>
  <c r="H216" i="30"/>
  <c r="I216" i="30"/>
  <c r="G217" i="30"/>
  <c r="H217" i="30"/>
  <c r="I217" i="30"/>
  <c r="G218" i="30"/>
  <c r="H218" i="30"/>
  <c r="I218" i="30"/>
  <c r="G219" i="30"/>
  <c r="H219" i="30"/>
  <c r="I219" i="30"/>
  <c r="G223" i="30"/>
  <c r="H223" i="30"/>
  <c r="I223" i="30"/>
  <c r="G224" i="30"/>
  <c r="H224" i="30"/>
  <c r="I224" i="30"/>
  <c r="G225" i="30"/>
  <c r="H225" i="30"/>
  <c r="I225" i="30"/>
  <c r="G226" i="30"/>
  <c r="H226" i="30"/>
  <c r="I226" i="30"/>
  <c r="G227" i="30"/>
  <c r="H227" i="30"/>
  <c r="I227" i="30"/>
  <c r="G228" i="30"/>
  <c r="H228" i="30"/>
  <c r="I228" i="30"/>
  <c r="G229" i="30"/>
  <c r="H229" i="30"/>
  <c r="I229" i="30"/>
  <c r="G230" i="30"/>
  <c r="H230" i="30"/>
  <c r="I230" i="30"/>
  <c r="G231" i="30"/>
  <c r="H231" i="30"/>
  <c r="I231" i="30"/>
  <c r="G232" i="30"/>
  <c r="H232" i="30"/>
  <c r="I232" i="30"/>
  <c r="G233" i="30"/>
  <c r="H233" i="30"/>
  <c r="I233" i="30"/>
  <c r="G234" i="30"/>
  <c r="H234" i="30"/>
  <c r="I234" i="30"/>
  <c r="G237" i="30"/>
  <c r="H237" i="30"/>
  <c r="I237" i="30"/>
  <c r="G238" i="30"/>
  <c r="H238" i="30"/>
  <c r="I238" i="30"/>
  <c r="G239" i="30"/>
  <c r="H239" i="30"/>
  <c r="I239" i="30"/>
  <c r="G240" i="30"/>
  <c r="H240" i="30"/>
  <c r="I240" i="30"/>
  <c r="G241" i="30"/>
  <c r="H241" i="30"/>
  <c r="I241" i="30"/>
  <c r="G242" i="30"/>
  <c r="H242" i="30"/>
  <c r="I242" i="30"/>
  <c r="G243" i="30"/>
  <c r="H243" i="30"/>
  <c r="I243" i="30"/>
  <c r="G244" i="30"/>
  <c r="H244" i="30"/>
  <c r="I244" i="30"/>
  <c r="G248" i="30"/>
  <c r="H248" i="30"/>
  <c r="I248" i="30"/>
  <c r="G249" i="30"/>
  <c r="H249" i="30"/>
  <c r="I249" i="30"/>
  <c r="G250" i="30"/>
  <c r="H250" i="30"/>
  <c r="I250" i="30"/>
  <c r="G251" i="30"/>
  <c r="H251" i="30"/>
  <c r="I251" i="30"/>
  <c r="G263" i="30"/>
  <c r="H263" i="30"/>
  <c r="I263" i="30"/>
  <c r="G270" i="30"/>
  <c r="H270" i="30"/>
  <c r="I270" i="30"/>
  <c r="G272" i="30"/>
  <c r="H272" i="30"/>
  <c r="I272" i="30"/>
  <c r="G271" i="30"/>
  <c r="H271" i="30"/>
  <c r="I271" i="30"/>
  <c r="G276" i="30"/>
  <c r="H276" i="30"/>
  <c r="I276" i="30"/>
  <c r="G277" i="30"/>
  <c r="H277" i="30"/>
  <c r="I277" i="30"/>
  <c r="G281" i="30"/>
  <c r="H281" i="30"/>
  <c r="I281" i="30"/>
  <c r="G287" i="30"/>
  <c r="H287" i="30"/>
  <c r="I287" i="30"/>
  <c r="G282" i="30"/>
  <c r="H282" i="30"/>
  <c r="I282" i="30"/>
  <c r="G285" i="30"/>
  <c r="H285" i="30"/>
  <c r="I285" i="30"/>
  <c r="G294" i="30"/>
  <c r="H294" i="30"/>
  <c r="I294" i="30"/>
  <c r="G295" i="30"/>
  <c r="H295" i="30"/>
  <c r="I295" i="30"/>
  <c r="G296" i="30"/>
  <c r="H296" i="30"/>
  <c r="I296" i="30"/>
  <c r="G301" i="30"/>
  <c r="H301" i="30"/>
  <c r="I301" i="30"/>
  <c r="G302" i="30"/>
  <c r="H302" i="30"/>
  <c r="I302" i="30"/>
  <c r="G305" i="30"/>
  <c r="H305" i="30"/>
  <c r="I305" i="30"/>
  <c r="G303" i="30"/>
  <c r="H303" i="30"/>
  <c r="I303" i="30"/>
  <c r="I315" i="30"/>
  <c r="G314" i="30"/>
  <c r="H314" i="30"/>
  <c r="I314" i="30"/>
  <c r="G313" i="30"/>
  <c r="H313" i="30"/>
  <c r="I313" i="30"/>
  <c r="G310" i="30"/>
  <c r="H310" i="30"/>
  <c r="I310" i="30"/>
  <c r="H25" i="98" l="1"/>
  <c r="G25" i="98"/>
  <c r="F25" i="98"/>
  <c r="E25" i="98"/>
  <c r="D25" i="98"/>
  <c r="C25" i="98"/>
  <c r="H63" i="67" l="1"/>
  <c r="G63" i="67"/>
  <c r="F63" i="67"/>
  <c r="E63" i="67"/>
  <c r="D63" i="67"/>
  <c r="C63" i="67"/>
  <c r="H62" i="67"/>
  <c r="G62" i="67"/>
  <c r="F62" i="67"/>
  <c r="D62" i="67"/>
  <c r="C62" i="67"/>
  <c r="J34" i="67" l="1"/>
  <c r="H34" i="67"/>
  <c r="F34" i="67"/>
  <c r="E34" i="67"/>
  <c r="D34" i="67"/>
  <c r="H17" i="67"/>
  <c r="G17" i="67"/>
  <c r="F17" i="67"/>
  <c r="D17" i="67"/>
  <c r="C17" i="67"/>
  <c r="J50" i="67" l="1"/>
  <c r="H50" i="67"/>
  <c r="G50" i="67"/>
  <c r="F50" i="67"/>
  <c r="E50" i="67"/>
  <c r="D50" i="67"/>
  <c r="C50" i="67"/>
  <c r="H10" i="95" l="1"/>
  <c r="D10" i="95"/>
  <c r="C10" i="95"/>
  <c r="B10" i="95"/>
  <c r="H45" i="95" l="1"/>
  <c r="D45" i="95"/>
  <c r="C45" i="95"/>
  <c r="B45" i="95"/>
  <c r="H36" i="95" l="1"/>
  <c r="D36" i="95"/>
  <c r="C36" i="95"/>
  <c r="B36" i="95"/>
  <c r="H24" i="95"/>
  <c r="D24" i="95"/>
  <c r="C24" i="95"/>
  <c r="B24" i="95"/>
  <c r="H17" i="95"/>
  <c r="D17" i="95"/>
  <c r="C17" i="95"/>
  <c r="B17" i="95"/>
  <c r="D6" i="95"/>
  <c r="C6" i="95"/>
  <c r="B6" i="95"/>
  <c r="H33" i="78" l="1"/>
  <c r="G33" i="78"/>
  <c r="F33" i="78"/>
  <c r="E33" i="78"/>
  <c r="D33" i="78"/>
  <c r="C33" i="78"/>
  <c r="H50" i="78" l="1"/>
  <c r="G50" i="78"/>
  <c r="F50" i="78"/>
  <c r="E50" i="78"/>
  <c r="D50" i="78"/>
  <c r="C50" i="78"/>
  <c r="P7" i="56" l="1"/>
  <c r="P46" i="99"/>
  <c r="O46" i="99"/>
  <c r="N46" i="99"/>
  <c r="M46" i="99"/>
  <c r="L46" i="99"/>
  <c r="K46" i="99"/>
  <c r="J46" i="99"/>
  <c r="I46" i="99"/>
  <c r="H46" i="99"/>
  <c r="G46" i="99"/>
  <c r="F46" i="99"/>
  <c r="E46" i="99"/>
  <c r="P45" i="99"/>
  <c r="O45" i="99"/>
  <c r="N45" i="99"/>
  <c r="M45" i="99"/>
  <c r="L45" i="99"/>
  <c r="K45" i="99"/>
  <c r="J45" i="99"/>
  <c r="I45" i="99"/>
  <c r="H45" i="99"/>
  <c r="G45" i="99"/>
  <c r="F45" i="99"/>
  <c r="E45" i="99"/>
  <c r="P44" i="99"/>
  <c r="O44" i="99"/>
  <c r="N44" i="99"/>
  <c r="M44" i="99"/>
  <c r="L44" i="99"/>
  <c r="K44" i="99"/>
  <c r="J44" i="99"/>
  <c r="I44" i="99"/>
  <c r="H44" i="99"/>
  <c r="G44" i="99"/>
  <c r="F44" i="99"/>
  <c r="E44" i="99"/>
  <c r="P43" i="99"/>
  <c r="O43" i="99"/>
  <c r="N43" i="99"/>
  <c r="M43" i="99"/>
  <c r="L43" i="99"/>
  <c r="K43" i="99"/>
  <c r="J43" i="99"/>
  <c r="I43" i="99"/>
  <c r="H43" i="99"/>
  <c r="G43" i="99"/>
  <c r="F43" i="99"/>
  <c r="E43" i="99"/>
  <c r="P42" i="99"/>
  <c r="O42" i="99"/>
  <c r="N42" i="99"/>
  <c r="M42" i="99"/>
  <c r="L42" i="99"/>
  <c r="K42" i="99"/>
  <c r="J42" i="99"/>
  <c r="I42" i="99"/>
  <c r="H42" i="99"/>
  <c r="G42" i="99"/>
  <c r="F42" i="99"/>
  <c r="E42" i="99"/>
  <c r="P41" i="99"/>
  <c r="O41" i="99"/>
  <c r="N41" i="99"/>
  <c r="M41" i="99"/>
  <c r="L41" i="99"/>
  <c r="K41" i="99"/>
  <c r="J41" i="99"/>
  <c r="I41" i="99"/>
  <c r="H41" i="99"/>
  <c r="G41" i="99"/>
  <c r="F41" i="99"/>
  <c r="E41" i="99"/>
  <c r="P40" i="99"/>
  <c r="O40" i="99"/>
  <c r="N40" i="99"/>
  <c r="M40" i="99"/>
  <c r="L40" i="99"/>
  <c r="K40" i="99"/>
  <c r="J40" i="99"/>
  <c r="I40" i="99"/>
  <c r="H40" i="99"/>
  <c r="G40" i="99"/>
  <c r="F40" i="99"/>
  <c r="E40" i="99"/>
  <c r="P39" i="99"/>
  <c r="O39" i="99"/>
  <c r="N39" i="99"/>
  <c r="M39" i="99"/>
  <c r="L39" i="99"/>
  <c r="K39" i="99"/>
  <c r="J39" i="99"/>
  <c r="I39" i="99"/>
  <c r="H39" i="99"/>
  <c r="G39" i="99"/>
  <c r="F39" i="99"/>
  <c r="E39" i="99"/>
  <c r="P38" i="99"/>
  <c r="O38" i="99"/>
  <c r="N38" i="99"/>
  <c r="M38" i="99"/>
  <c r="L38" i="99"/>
  <c r="K38" i="99"/>
  <c r="J38" i="99"/>
  <c r="I38" i="99"/>
  <c r="H38" i="99"/>
  <c r="G38" i="99"/>
  <c r="F38" i="99"/>
  <c r="E38" i="99"/>
  <c r="P36" i="99"/>
  <c r="O36" i="99"/>
  <c r="N36" i="99"/>
  <c r="M36" i="99"/>
  <c r="L36" i="99"/>
  <c r="K36" i="99"/>
  <c r="J36" i="99"/>
  <c r="I36" i="99"/>
  <c r="H36" i="99"/>
  <c r="G36" i="99"/>
  <c r="F36" i="99"/>
  <c r="E36" i="99"/>
  <c r="P35" i="99"/>
  <c r="O35" i="99"/>
  <c r="N35" i="99"/>
  <c r="M35" i="99"/>
  <c r="L35" i="99"/>
  <c r="K35" i="99"/>
  <c r="J35" i="99"/>
  <c r="I35" i="99"/>
  <c r="H35" i="99"/>
  <c r="G35" i="99"/>
  <c r="F35" i="99"/>
  <c r="E35" i="99"/>
  <c r="P34" i="99"/>
  <c r="O34" i="99"/>
  <c r="N34" i="99"/>
  <c r="M34" i="99"/>
  <c r="L34" i="99"/>
  <c r="K34" i="99"/>
  <c r="J34" i="99"/>
  <c r="I34" i="99"/>
  <c r="H34" i="99"/>
  <c r="G34" i="99"/>
  <c r="F34" i="99"/>
  <c r="E34" i="99"/>
  <c r="P32" i="99"/>
  <c r="O32" i="99"/>
  <c r="N32" i="99"/>
  <c r="M32" i="99"/>
  <c r="L32" i="99"/>
  <c r="K32" i="99"/>
  <c r="J32" i="99"/>
  <c r="I32" i="99"/>
  <c r="H32" i="99"/>
  <c r="G32" i="99"/>
  <c r="F32" i="99"/>
  <c r="E32" i="99"/>
  <c r="R28" i="99"/>
  <c r="P28" i="99"/>
  <c r="O28" i="99"/>
  <c r="N28" i="99"/>
  <c r="M28" i="99"/>
  <c r="L28" i="99"/>
  <c r="K28" i="99"/>
  <c r="J28" i="99"/>
  <c r="I28" i="99"/>
  <c r="H28" i="99"/>
  <c r="G28" i="99"/>
  <c r="F28" i="99"/>
  <c r="E28" i="99"/>
  <c r="R17" i="99"/>
  <c r="P17" i="99"/>
  <c r="O17" i="99"/>
  <c r="N17" i="99"/>
  <c r="M17" i="99"/>
  <c r="L17" i="99"/>
  <c r="K17" i="99"/>
  <c r="J17" i="99"/>
  <c r="I17" i="99"/>
  <c r="H17" i="99"/>
  <c r="G17" i="99"/>
  <c r="F17" i="99"/>
  <c r="E17" i="99"/>
  <c r="R16" i="99"/>
  <c r="P16" i="99"/>
  <c r="O16" i="99"/>
  <c r="N16" i="99"/>
  <c r="M16" i="99"/>
  <c r="L16" i="99"/>
  <c r="K16" i="99"/>
  <c r="J16" i="99"/>
  <c r="I16" i="99"/>
  <c r="H16" i="99"/>
  <c r="G16" i="99"/>
  <c r="F16" i="99"/>
  <c r="E16" i="99"/>
  <c r="R15" i="99"/>
  <c r="P15" i="99"/>
  <c r="O15" i="99"/>
  <c r="N15" i="99"/>
  <c r="M15" i="99"/>
  <c r="L15" i="99"/>
  <c r="K15" i="99"/>
  <c r="J15" i="99"/>
  <c r="I15" i="99"/>
  <c r="H15" i="99"/>
  <c r="G15" i="99"/>
  <c r="F15" i="99"/>
  <c r="E15" i="99"/>
  <c r="P13" i="99"/>
  <c r="O13" i="99"/>
  <c r="N13" i="99"/>
  <c r="M13" i="99"/>
  <c r="L13" i="99"/>
  <c r="K13" i="99"/>
  <c r="J13" i="99"/>
  <c r="I13" i="99"/>
  <c r="H13" i="99"/>
  <c r="G13" i="99"/>
  <c r="F13" i="99"/>
  <c r="E13" i="99"/>
  <c r="P12" i="99"/>
  <c r="O12" i="99"/>
  <c r="N12" i="99"/>
  <c r="M12" i="99"/>
  <c r="L12" i="99"/>
  <c r="K12" i="99"/>
  <c r="J12" i="99"/>
  <c r="I12" i="99"/>
  <c r="H12" i="99"/>
  <c r="G12" i="99"/>
  <c r="F12" i="99"/>
  <c r="E12" i="99"/>
  <c r="P11" i="99"/>
  <c r="O11" i="99"/>
  <c r="N11" i="99"/>
  <c r="M11" i="99"/>
  <c r="L11" i="99"/>
  <c r="K11" i="99"/>
  <c r="J11" i="99"/>
  <c r="I11" i="99"/>
  <c r="H11" i="99"/>
  <c r="G11" i="99"/>
  <c r="F11" i="99"/>
  <c r="E11" i="99"/>
  <c r="P10" i="99"/>
  <c r="O10" i="99"/>
  <c r="N10" i="99"/>
  <c r="M10" i="99"/>
  <c r="L10" i="99"/>
  <c r="K10" i="99"/>
  <c r="J10" i="99"/>
  <c r="I10" i="99"/>
  <c r="H10" i="99"/>
  <c r="G10" i="99"/>
  <c r="F10" i="99"/>
  <c r="E10" i="99"/>
  <c r="P9" i="99"/>
  <c r="O9" i="99"/>
  <c r="N9" i="99"/>
  <c r="M9" i="99"/>
  <c r="L9" i="99"/>
  <c r="K9" i="99"/>
  <c r="J9" i="99"/>
  <c r="I9" i="99"/>
  <c r="H9" i="99"/>
  <c r="G9" i="99"/>
  <c r="F9" i="99"/>
  <c r="E9" i="99"/>
  <c r="R7" i="99"/>
  <c r="P7" i="99"/>
  <c r="O7" i="99"/>
  <c r="N7" i="99"/>
  <c r="M7" i="99"/>
  <c r="L7" i="99"/>
  <c r="K7" i="99"/>
  <c r="J7" i="99"/>
  <c r="I7" i="99"/>
  <c r="H7" i="99"/>
  <c r="G7" i="99"/>
  <c r="F7" i="99"/>
  <c r="E7" i="99"/>
  <c r="R6" i="99"/>
  <c r="P6" i="99"/>
  <c r="O6" i="99"/>
  <c r="N6" i="99"/>
  <c r="M6" i="99"/>
  <c r="L6" i="99"/>
  <c r="K6" i="99"/>
  <c r="J6" i="99"/>
  <c r="I6" i="99"/>
  <c r="H6" i="99"/>
  <c r="G6" i="99"/>
  <c r="F6" i="99"/>
  <c r="E6" i="99"/>
  <c r="R5" i="99"/>
  <c r="P5" i="99"/>
  <c r="O5" i="99"/>
  <c r="N5" i="99"/>
  <c r="M5" i="99"/>
  <c r="L5" i="99"/>
  <c r="K5" i="99"/>
  <c r="J5" i="99"/>
  <c r="I5" i="99"/>
  <c r="H5" i="99"/>
  <c r="G5" i="99"/>
  <c r="F5" i="99"/>
  <c r="E5" i="99"/>
  <c r="R4" i="99"/>
  <c r="P4" i="99"/>
  <c r="O4" i="99"/>
  <c r="N4" i="99"/>
  <c r="L4" i="99"/>
  <c r="K4" i="99"/>
  <c r="J4" i="99"/>
  <c r="I4" i="99"/>
  <c r="H4" i="99"/>
  <c r="G4" i="99"/>
  <c r="F4" i="99"/>
  <c r="E4" i="99"/>
  <c r="A1" i="99"/>
  <c r="B37" i="88"/>
  <c r="C37" i="88"/>
  <c r="D37" i="88"/>
  <c r="F37" i="88"/>
  <c r="B39" i="88"/>
  <c r="C39" i="88"/>
  <c r="D39" i="88"/>
  <c r="F39" i="88"/>
  <c r="B38" i="88"/>
  <c r="C38" i="88"/>
  <c r="D38" i="88"/>
  <c r="F38" i="88"/>
  <c r="B40" i="88"/>
  <c r="C40" i="88"/>
  <c r="D40" i="88"/>
  <c r="F40" i="88"/>
  <c r="B41" i="88"/>
  <c r="C41" i="88"/>
  <c r="D41" i="88"/>
  <c r="F41" i="88"/>
  <c r="B29" i="88"/>
  <c r="C29" i="88"/>
  <c r="D29" i="88"/>
  <c r="F29" i="88"/>
  <c r="B32" i="88"/>
  <c r="C32" i="88"/>
  <c r="D32" i="88"/>
  <c r="F32" i="88"/>
  <c r="B33" i="88"/>
  <c r="C33" i="88"/>
  <c r="D33" i="88"/>
  <c r="F33" i="88"/>
  <c r="B30" i="88"/>
  <c r="C30" i="88"/>
  <c r="D30" i="88"/>
  <c r="F30" i="88"/>
  <c r="B31" i="88"/>
  <c r="C31" i="88"/>
  <c r="D31" i="88"/>
  <c r="F31" i="88"/>
  <c r="B34" i="88"/>
  <c r="C34" i="88"/>
  <c r="D34" i="88"/>
  <c r="F34" i="88"/>
  <c r="F28" i="88"/>
  <c r="B24" i="88"/>
  <c r="C24" i="88"/>
  <c r="D24" i="88"/>
  <c r="F24" i="88"/>
  <c r="B25" i="88"/>
  <c r="C25" i="88"/>
  <c r="D25" i="88"/>
  <c r="F25" i="88"/>
  <c r="B26" i="88"/>
  <c r="C26" i="88"/>
  <c r="D26" i="88"/>
  <c r="F26" i="88"/>
  <c r="F23" i="88"/>
  <c r="F13" i="88"/>
  <c r="F14" i="88"/>
  <c r="F15" i="88"/>
  <c r="F21" i="88"/>
  <c r="F16" i="88"/>
  <c r="J50" i="98" l="1"/>
  <c r="H50" i="98"/>
  <c r="G50" i="98"/>
  <c r="F50" i="98"/>
  <c r="E50" i="98"/>
  <c r="D50" i="98"/>
  <c r="C50" i="98"/>
  <c r="J49" i="98"/>
  <c r="H49" i="98"/>
  <c r="G49" i="98"/>
  <c r="F49" i="98"/>
  <c r="E49" i="98"/>
  <c r="D49" i="98"/>
  <c r="C49" i="98"/>
  <c r="J48" i="98"/>
  <c r="H48" i="98"/>
  <c r="G48" i="98"/>
  <c r="F48" i="98"/>
  <c r="E48" i="98"/>
  <c r="D48" i="98"/>
  <c r="C48" i="98"/>
  <c r="H47" i="98"/>
  <c r="G47" i="98"/>
  <c r="F47" i="98"/>
  <c r="E47" i="98"/>
  <c r="D47" i="98"/>
  <c r="C47" i="98"/>
  <c r="H46" i="98"/>
  <c r="G46" i="98"/>
  <c r="F46" i="98"/>
  <c r="E46" i="98"/>
  <c r="D46" i="98"/>
  <c r="C46" i="98"/>
  <c r="J45" i="98"/>
  <c r="H45" i="98"/>
  <c r="G45" i="98"/>
  <c r="F45" i="98"/>
  <c r="E45" i="98"/>
  <c r="D45" i="98"/>
  <c r="C45" i="98"/>
  <c r="J44" i="98"/>
  <c r="H44" i="98"/>
  <c r="G44" i="98"/>
  <c r="F44" i="98"/>
  <c r="E44" i="98"/>
  <c r="D44" i="98"/>
  <c r="C44" i="98"/>
  <c r="J42" i="98"/>
  <c r="H42" i="98"/>
  <c r="G42" i="98"/>
  <c r="F42" i="98"/>
  <c r="E42" i="98"/>
  <c r="D42" i="98"/>
  <c r="C42" i="98"/>
  <c r="J40" i="98"/>
  <c r="H40" i="98"/>
  <c r="G40" i="98"/>
  <c r="F40" i="98"/>
  <c r="E40" i="98"/>
  <c r="D40" i="98"/>
  <c r="C40" i="98"/>
  <c r="H38" i="98"/>
  <c r="G38" i="98"/>
  <c r="E38" i="98"/>
  <c r="C38" i="98"/>
  <c r="J33" i="98"/>
  <c r="H33" i="98"/>
  <c r="G33" i="98"/>
  <c r="F33" i="98"/>
  <c r="E33" i="98"/>
  <c r="D33" i="98"/>
  <c r="C33" i="98"/>
  <c r="J37" i="98"/>
  <c r="H37" i="98"/>
  <c r="G37" i="98"/>
  <c r="F37" i="98"/>
  <c r="E37" i="98"/>
  <c r="D37" i="98"/>
  <c r="C37" i="98"/>
  <c r="J32" i="98"/>
  <c r="H32" i="98"/>
  <c r="G32" i="98"/>
  <c r="F32" i="98"/>
  <c r="E32" i="98"/>
  <c r="D32" i="98"/>
  <c r="C32" i="98"/>
  <c r="H28" i="98"/>
  <c r="G28" i="98"/>
  <c r="F28" i="98"/>
  <c r="E28" i="98"/>
  <c r="D28" i="98"/>
  <c r="C28" i="98"/>
  <c r="J27" i="98"/>
  <c r="H27" i="98"/>
  <c r="G27" i="98"/>
  <c r="F27" i="98"/>
  <c r="E27" i="98"/>
  <c r="D27" i="98"/>
  <c r="C27" i="98"/>
  <c r="H14" i="98"/>
  <c r="G14" i="98"/>
  <c r="F14" i="98"/>
  <c r="E14" i="98"/>
  <c r="D14" i="98"/>
  <c r="C14" i="98"/>
  <c r="J10" i="98"/>
  <c r="H10" i="98"/>
  <c r="G10" i="98"/>
  <c r="F10" i="98"/>
  <c r="E10" i="98"/>
  <c r="D10" i="98"/>
  <c r="C10" i="98"/>
  <c r="H8" i="98"/>
  <c r="G8" i="98"/>
  <c r="F8" i="98"/>
  <c r="E8" i="98"/>
  <c r="D8" i="98"/>
  <c r="C8" i="98"/>
  <c r="A1" i="98"/>
  <c r="J70" i="67"/>
  <c r="H70" i="67"/>
  <c r="G70" i="67"/>
  <c r="F70" i="67"/>
  <c r="E70" i="67"/>
  <c r="D70" i="67"/>
  <c r="C70" i="67"/>
  <c r="J69" i="67"/>
  <c r="H69" i="67"/>
  <c r="G69" i="67"/>
  <c r="F69" i="67"/>
  <c r="E69" i="67"/>
  <c r="D69" i="67"/>
  <c r="C69" i="67"/>
  <c r="J68" i="67"/>
  <c r="H68" i="67"/>
  <c r="G68" i="67"/>
  <c r="F68" i="67"/>
  <c r="E68" i="67"/>
  <c r="D68" i="67"/>
  <c r="C68" i="67"/>
  <c r="J67" i="67"/>
  <c r="H67" i="67"/>
  <c r="G67" i="67"/>
  <c r="F67" i="67"/>
  <c r="E67" i="67"/>
  <c r="D67" i="67"/>
  <c r="C67" i="67"/>
  <c r="J66" i="67"/>
  <c r="H66" i="67"/>
  <c r="G66" i="67"/>
  <c r="F66" i="67"/>
  <c r="E66" i="67"/>
  <c r="D66" i="67"/>
  <c r="C66" i="67"/>
  <c r="H65" i="67"/>
  <c r="G65" i="67"/>
  <c r="F65" i="67"/>
  <c r="E65" i="67"/>
  <c r="D65" i="67"/>
  <c r="C65" i="67"/>
  <c r="H64" i="67"/>
  <c r="G64" i="67"/>
  <c r="F64" i="67"/>
  <c r="E64" i="67"/>
  <c r="D64" i="67"/>
  <c r="C64" i="67"/>
  <c r="H60" i="67"/>
  <c r="G60" i="67"/>
  <c r="F60" i="67"/>
  <c r="E60" i="67"/>
  <c r="D60" i="67"/>
  <c r="C60" i="67"/>
  <c r="J61" i="67"/>
  <c r="H61" i="67"/>
  <c r="G61" i="67"/>
  <c r="F61" i="67"/>
  <c r="E61" i="67"/>
  <c r="D61" i="67"/>
  <c r="C61" i="67"/>
  <c r="J59" i="67"/>
  <c r="H59" i="67"/>
  <c r="G59" i="67"/>
  <c r="F59" i="67"/>
  <c r="E59" i="67"/>
  <c r="D59" i="67"/>
  <c r="C59" i="67"/>
  <c r="J56" i="67"/>
  <c r="H56" i="67"/>
  <c r="G56" i="67"/>
  <c r="F56" i="67"/>
  <c r="E56" i="67"/>
  <c r="D56" i="67"/>
  <c r="C56" i="67"/>
  <c r="J55" i="67"/>
  <c r="H55" i="67"/>
  <c r="G55" i="67"/>
  <c r="F55" i="67"/>
  <c r="E55" i="67"/>
  <c r="D55" i="67"/>
  <c r="C55" i="67"/>
  <c r="J54" i="67"/>
  <c r="H54" i="67"/>
  <c r="G54" i="67"/>
  <c r="F54" i="67"/>
  <c r="E54" i="67"/>
  <c r="D54" i="67"/>
  <c r="C54" i="67"/>
  <c r="J53" i="67"/>
  <c r="H53" i="67"/>
  <c r="G53" i="67"/>
  <c r="F53" i="67"/>
  <c r="E53" i="67"/>
  <c r="D53" i="67"/>
  <c r="C53" i="67"/>
  <c r="J47" i="67"/>
  <c r="H47" i="67"/>
  <c r="G47" i="67"/>
  <c r="F47" i="67"/>
  <c r="E47" i="67"/>
  <c r="D47" i="67"/>
  <c r="C47" i="67"/>
  <c r="J52" i="67"/>
  <c r="H52" i="67"/>
  <c r="G52" i="67"/>
  <c r="F52" i="67"/>
  <c r="E52" i="67"/>
  <c r="D52" i="67"/>
  <c r="C52" i="67"/>
  <c r="J48" i="67"/>
  <c r="H48" i="67"/>
  <c r="G48" i="67"/>
  <c r="F48" i="67"/>
  <c r="E48" i="67"/>
  <c r="D48" i="67"/>
  <c r="C48" i="67"/>
  <c r="J46" i="67"/>
  <c r="H46" i="67"/>
  <c r="G46" i="67"/>
  <c r="F46" i="67"/>
  <c r="E46" i="67"/>
  <c r="D46" i="67"/>
  <c r="C46" i="67"/>
  <c r="J51" i="67"/>
  <c r="H51" i="67"/>
  <c r="G51" i="67"/>
  <c r="F51" i="67"/>
  <c r="E51" i="67"/>
  <c r="D51" i="67"/>
  <c r="C51" i="67"/>
  <c r="J44" i="67"/>
  <c r="H44" i="67"/>
  <c r="G44" i="67"/>
  <c r="F44" i="67"/>
  <c r="E44" i="67"/>
  <c r="D44" i="67"/>
  <c r="C44" i="67"/>
  <c r="J43" i="67"/>
  <c r="H43" i="67"/>
  <c r="G43" i="67"/>
  <c r="F43" i="67"/>
  <c r="E43" i="67"/>
  <c r="D43" i="67"/>
  <c r="C43" i="67"/>
  <c r="J42" i="67"/>
  <c r="H42" i="67"/>
  <c r="G42" i="67"/>
  <c r="F42" i="67"/>
  <c r="E42" i="67"/>
  <c r="D42" i="67"/>
  <c r="C42" i="67"/>
  <c r="J39" i="67"/>
  <c r="H39" i="67"/>
  <c r="G39" i="67"/>
  <c r="F39" i="67"/>
  <c r="E39" i="67"/>
  <c r="D39" i="67"/>
  <c r="C39" i="67"/>
  <c r="J41" i="67"/>
  <c r="H41" i="67"/>
  <c r="G41" i="67"/>
  <c r="F41" i="67"/>
  <c r="E41" i="67"/>
  <c r="D41" i="67"/>
  <c r="C41" i="67"/>
  <c r="J40" i="67"/>
  <c r="G40" i="67"/>
  <c r="D40" i="67"/>
  <c r="C40" i="67"/>
  <c r="J37" i="67"/>
  <c r="H37" i="67"/>
  <c r="G37" i="67"/>
  <c r="F37" i="67"/>
  <c r="E37" i="67"/>
  <c r="D37" i="67"/>
  <c r="C37" i="67"/>
  <c r="J36" i="67"/>
  <c r="H36" i="67"/>
  <c r="G36" i="67"/>
  <c r="F36" i="67"/>
  <c r="E36" i="67"/>
  <c r="D36" i="67"/>
  <c r="C36" i="67"/>
  <c r="J31" i="67"/>
  <c r="H31" i="67"/>
  <c r="G31" i="67"/>
  <c r="F31" i="67"/>
  <c r="E31" i="67"/>
  <c r="D31" i="67"/>
  <c r="C31" i="67"/>
  <c r="J32" i="67"/>
  <c r="H32" i="67"/>
  <c r="G32" i="67"/>
  <c r="F32" i="67"/>
  <c r="E32" i="67"/>
  <c r="D32" i="67"/>
  <c r="C32" i="67"/>
  <c r="J28" i="67"/>
  <c r="H28" i="67"/>
  <c r="G28" i="67"/>
  <c r="F28" i="67"/>
  <c r="E28" i="67"/>
  <c r="D28" i="67"/>
  <c r="J29" i="67"/>
  <c r="H29" i="67"/>
  <c r="G29" i="67"/>
  <c r="F29" i="67"/>
  <c r="E29" i="67"/>
  <c r="D29" i="67"/>
  <c r="C29" i="67"/>
  <c r="J30" i="67"/>
  <c r="H30" i="67"/>
  <c r="G30" i="67"/>
  <c r="F30" i="67"/>
  <c r="E30" i="67"/>
  <c r="D30" i="67"/>
  <c r="C30" i="67"/>
  <c r="J26" i="67"/>
  <c r="H26" i="67"/>
  <c r="G26" i="67"/>
  <c r="F26" i="67"/>
  <c r="E26" i="67"/>
  <c r="D26" i="67"/>
  <c r="C26" i="67"/>
  <c r="J25" i="67"/>
  <c r="H25" i="67"/>
  <c r="G25" i="67"/>
  <c r="F25" i="67"/>
  <c r="E25" i="67"/>
  <c r="D25" i="67"/>
  <c r="C25" i="67"/>
  <c r="J24" i="67"/>
  <c r="H24" i="67"/>
  <c r="G24" i="67"/>
  <c r="F24" i="67"/>
  <c r="E24" i="67"/>
  <c r="D24" i="67"/>
  <c r="C24" i="67"/>
  <c r="J23" i="67"/>
  <c r="H23" i="67"/>
  <c r="G23" i="67"/>
  <c r="F23" i="67"/>
  <c r="E23" i="67"/>
  <c r="D23" i="67"/>
  <c r="C23" i="67"/>
  <c r="J22" i="67"/>
  <c r="H22" i="67"/>
  <c r="G22" i="67"/>
  <c r="F22" i="67"/>
  <c r="E22" i="67"/>
  <c r="D22" i="67"/>
  <c r="C22" i="67"/>
  <c r="J21" i="67"/>
  <c r="H21" i="67"/>
  <c r="G21" i="67"/>
  <c r="F21" i="67"/>
  <c r="E21" i="67"/>
  <c r="D21" i="67"/>
  <c r="C21" i="67"/>
  <c r="H16" i="67"/>
  <c r="G16" i="67"/>
  <c r="F16" i="67"/>
  <c r="D16" i="67"/>
  <c r="C16" i="67"/>
  <c r="J15" i="67"/>
  <c r="H15" i="67"/>
  <c r="G15" i="67"/>
  <c r="F15" i="67"/>
  <c r="E15" i="67"/>
  <c r="D15" i="67"/>
  <c r="C15" i="67"/>
  <c r="H14" i="67"/>
  <c r="G14" i="67"/>
  <c r="F14" i="67"/>
  <c r="E14" i="67"/>
  <c r="D14" i="67"/>
  <c r="C14" i="67"/>
  <c r="J13" i="67"/>
  <c r="H13" i="67"/>
  <c r="G13" i="67"/>
  <c r="F13" i="67"/>
  <c r="E13" i="67"/>
  <c r="D13" i="67"/>
  <c r="C13" i="67"/>
  <c r="J8" i="67"/>
  <c r="H8" i="67"/>
  <c r="G8" i="67"/>
  <c r="F8" i="67"/>
  <c r="E8" i="67"/>
  <c r="D8" i="67"/>
  <c r="C8" i="67"/>
  <c r="J7" i="67"/>
  <c r="H7" i="67"/>
  <c r="G7" i="67"/>
  <c r="F7" i="67"/>
  <c r="E7" i="67"/>
  <c r="D7" i="67"/>
  <c r="C7" i="67"/>
  <c r="J4" i="67"/>
  <c r="H4" i="67"/>
  <c r="G4" i="67"/>
  <c r="F4" i="67"/>
  <c r="E4" i="67"/>
  <c r="D4" i="67"/>
  <c r="C4" i="67"/>
  <c r="J6" i="67"/>
  <c r="H6" i="67"/>
  <c r="G6" i="67"/>
  <c r="F6" i="67"/>
  <c r="E6" i="67"/>
  <c r="D6" i="67"/>
  <c r="C6" i="67"/>
  <c r="J5" i="67"/>
  <c r="H5" i="67"/>
  <c r="G5" i="67"/>
  <c r="F5" i="67"/>
  <c r="E5" i="67"/>
  <c r="D5" i="67"/>
  <c r="C5" i="67"/>
  <c r="A1" i="67"/>
  <c r="D55" i="95"/>
  <c r="C55" i="95"/>
  <c r="B55" i="95"/>
  <c r="H54" i="95"/>
  <c r="D54" i="95"/>
  <c r="C54" i="95"/>
  <c r="B54" i="95"/>
  <c r="H52" i="95"/>
  <c r="D52" i="95"/>
  <c r="C52" i="95"/>
  <c r="B52" i="95"/>
  <c r="H53" i="95"/>
  <c r="D53" i="95"/>
  <c r="C53" i="95"/>
  <c r="B53" i="95"/>
  <c r="H51" i="95"/>
  <c r="D51" i="95"/>
  <c r="C51" i="95"/>
  <c r="B51" i="95"/>
  <c r="D50" i="95"/>
  <c r="C50" i="95"/>
  <c r="B50" i="95"/>
  <c r="H48" i="95"/>
  <c r="D48" i="95"/>
  <c r="C48" i="95"/>
  <c r="B48" i="95"/>
  <c r="H43" i="95"/>
  <c r="D43" i="95"/>
  <c r="C43" i="95"/>
  <c r="B43" i="95"/>
  <c r="H41" i="95"/>
  <c r="D41" i="95"/>
  <c r="C41" i="95"/>
  <c r="B41" i="95"/>
  <c r="H42" i="95"/>
  <c r="D42" i="95"/>
  <c r="C42" i="95"/>
  <c r="B42" i="95"/>
  <c r="H40" i="95"/>
  <c r="D40" i="95"/>
  <c r="C40" i="95"/>
  <c r="B40" i="95"/>
  <c r="H35" i="95"/>
  <c r="D35" i="95"/>
  <c r="C35" i="95"/>
  <c r="B35" i="95"/>
  <c r="H37" i="95"/>
  <c r="D37" i="95"/>
  <c r="C37" i="95"/>
  <c r="B37" i="95"/>
  <c r="H29" i="95"/>
  <c r="D29" i="95"/>
  <c r="C29" i="95"/>
  <c r="B29" i="95"/>
  <c r="H32" i="95"/>
  <c r="D32" i="95"/>
  <c r="C32" i="95"/>
  <c r="B32" i="95"/>
  <c r="H23" i="95"/>
  <c r="D23" i="95"/>
  <c r="C23" i="95"/>
  <c r="B23" i="95"/>
  <c r="H25" i="95"/>
  <c r="D25" i="95"/>
  <c r="C25" i="95"/>
  <c r="B25" i="95"/>
  <c r="H18" i="95"/>
  <c r="D18" i="95"/>
  <c r="C18" i="95"/>
  <c r="B18" i="95"/>
  <c r="H13" i="95"/>
  <c r="D13" i="95"/>
  <c r="C13" i="95"/>
  <c r="B13" i="95"/>
  <c r="H9" i="95"/>
  <c r="D9" i="95"/>
  <c r="C9" i="95"/>
  <c r="B9" i="95"/>
  <c r="H4" i="95"/>
  <c r="D4" i="95"/>
  <c r="C4" i="95"/>
  <c r="B4" i="95"/>
  <c r="H8" i="95"/>
  <c r="D8" i="95"/>
  <c r="C8" i="95"/>
  <c r="B8" i="95"/>
  <c r="H5" i="95"/>
  <c r="D5" i="95"/>
  <c r="C5" i="95"/>
  <c r="B5" i="95"/>
  <c r="A1" i="95"/>
  <c r="J41" i="63"/>
  <c r="H41" i="63"/>
  <c r="G41" i="63"/>
  <c r="F41" i="63"/>
  <c r="E41" i="63"/>
  <c r="D41" i="63"/>
  <c r="C41" i="63"/>
  <c r="J27" i="63"/>
  <c r="H27" i="63"/>
  <c r="G27" i="63"/>
  <c r="F27" i="63"/>
  <c r="E27" i="63"/>
  <c r="D27" i="63"/>
  <c r="C27" i="63"/>
  <c r="J17" i="63"/>
  <c r="H17" i="63"/>
  <c r="G17" i="63"/>
  <c r="F17" i="63"/>
  <c r="E17" i="63"/>
  <c r="D17" i="63"/>
  <c r="C17" i="63"/>
  <c r="J16" i="63"/>
  <c r="H16" i="63"/>
  <c r="G16" i="63"/>
  <c r="F16" i="63"/>
  <c r="E16" i="63"/>
  <c r="D16" i="63"/>
  <c r="C16" i="63"/>
  <c r="J12" i="63"/>
  <c r="H12" i="63"/>
  <c r="G12" i="63"/>
  <c r="F12" i="63"/>
  <c r="E12" i="63"/>
  <c r="D12" i="63"/>
  <c r="C12" i="63"/>
  <c r="H5" i="63"/>
  <c r="G5" i="63"/>
  <c r="F5" i="63"/>
  <c r="E5" i="63"/>
  <c r="D5" i="63"/>
  <c r="C5" i="63"/>
  <c r="A1" i="63"/>
  <c r="D62" i="96"/>
  <c r="C62" i="96"/>
  <c r="B62" i="96"/>
  <c r="F61" i="96"/>
  <c r="D61" i="96"/>
  <c r="C61" i="96"/>
  <c r="B61" i="96"/>
  <c r="F60" i="96"/>
  <c r="D60" i="96"/>
  <c r="C60" i="96"/>
  <c r="B60" i="96"/>
  <c r="F59" i="96"/>
  <c r="D59" i="96"/>
  <c r="C59" i="96"/>
  <c r="B59" i="96"/>
  <c r="F58" i="96"/>
  <c r="D58" i="96"/>
  <c r="C58" i="96"/>
  <c r="B58" i="96"/>
  <c r="F57" i="96"/>
  <c r="D57" i="96"/>
  <c r="C57" i="96"/>
  <c r="B57" i="96"/>
  <c r="F56" i="96"/>
  <c r="D56" i="96"/>
  <c r="C56" i="96"/>
  <c r="B56" i="96"/>
  <c r="F55" i="96"/>
  <c r="D55" i="96"/>
  <c r="C55" i="96"/>
  <c r="B55" i="96"/>
  <c r="F54" i="96"/>
  <c r="D54" i="96"/>
  <c r="C54" i="96"/>
  <c r="B54" i="96"/>
  <c r="F53" i="96"/>
  <c r="D53" i="96"/>
  <c r="C53" i="96"/>
  <c r="B53" i="96"/>
  <c r="F52" i="96"/>
  <c r="D52" i="96"/>
  <c r="C52" i="96"/>
  <c r="B52" i="96"/>
  <c r="F51" i="96"/>
  <c r="D51" i="96"/>
  <c r="C51" i="96"/>
  <c r="B51" i="96"/>
  <c r="F50" i="96"/>
  <c r="D50" i="96"/>
  <c r="C50" i="96"/>
  <c r="B50" i="96"/>
  <c r="F49" i="96"/>
  <c r="D49" i="96"/>
  <c r="C49" i="96"/>
  <c r="B49" i="96"/>
  <c r="F47" i="96"/>
  <c r="D47" i="96"/>
  <c r="C47" i="96"/>
  <c r="B47" i="96"/>
  <c r="F46" i="96"/>
  <c r="D46" i="96"/>
  <c r="C46" i="96"/>
  <c r="B46" i="96"/>
  <c r="F45" i="96"/>
  <c r="D45" i="96"/>
  <c r="C45" i="96"/>
  <c r="B45" i="96"/>
  <c r="F44" i="96"/>
  <c r="D44" i="96"/>
  <c r="C44" i="96"/>
  <c r="B44" i="96"/>
  <c r="F43" i="96"/>
  <c r="D43" i="96"/>
  <c r="C43" i="96"/>
  <c r="B43" i="96"/>
  <c r="F42" i="96"/>
  <c r="D42" i="96"/>
  <c r="C42" i="96"/>
  <c r="B42" i="96"/>
  <c r="F41" i="96"/>
  <c r="D41" i="96"/>
  <c r="C41" i="96"/>
  <c r="B41" i="96"/>
  <c r="F40" i="96"/>
  <c r="D40" i="96"/>
  <c r="C40" i="96"/>
  <c r="B40" i="96"/>
  <c r="F39" i="96"/>
  <c r="D39" i="96"/>
  <c r="C39" i="96"/>
  <c r="B39" i="96"/>
  <c r="F38" i="96"/>
  <c r="D38" i="96"/>
  <c r="C38" i="96"/>
  <c r="B38" i="96"/>
  <c r="F37" i="96"/>
  <c r="D37" i="96"/>
  <c r="C37" i="96"/>
  <c r="B37" i="96"/>
  <c r="F35" i="96"/>
  <c r="D35" i="96"/>
  <c r="C35" i="96"/>
  <c r="B35" i="96"/>
  <c r="F34" i="96"/>
  <c r="D34" i="96"/>
  <c r="C34" i="96"/>
  <c r="B34" i="96"/>
  <c r="F33" i="96"/>
  <c r="D33" i="96"/>
  <c r="C33" i="96"/>
  <c r="B33" i="96"/>
  <c r="F32" i="96"/>
  <c r="D32" i="96"/>
  <c r="C32" i="96"/>
  <c r="B32" i="96"/>
  <c r="F30" i="96"/>
  <c r="D30" i="96"/>
  <c r="C30" i="96"/>
  <c r="B30" i="96"/>
  <c r="F29" i="96"/>
  <c r="D29" i="96"/>
  <c r="C29" i="96"/>
  <c r="B29" i="96"/>
  <c r="F28" i="96"/>
  <c r="D28" i="96"/>
  <c r="C28" i="96"/>
  <c r="B28" i="96"/>
  <c r="F27" i="96"/>
  <c r="D27" i="96"/>
  <c r="C27" i="96"/>
  <c r="B27" i="96"/>
  <c r="F26" i="96"/>
  <c r="D26" i="96"/>
  <c r="C26" i="96"/>
  <c r="B26" i="96"/>
  <c r="F25" i="96"/>
  <c r="D25" i="96"/>
  <c r="C25" i="96"/>
  <c r="B25" i="96"/>
  <c r="F24" i="96"/>
  <c r="D24" i="96"/>
  <c r="C24" i="96"/>
  <c r="B24" i="96"/>
  <c r="F23" i="96"/>
  <c r="D23" i="96"/>
  <c r="C23" i="96"/>
  <c r="B23" i="96"/>
  <c r="F22" i="96"/>
  <c r="D22" i="96"/>
  <c r="C22" i="96"/>
  <c r="B22" i="96"/>
  <c r="F20" i="96"/>
  <c r="D20" i="96"/>
  <c r="C20" i="96"/>
  <c r="B20" i="96"/>
  <c r="F19" i="96"/>
  <c r="D19" i="96"/>
  <c r="C19" i="96"/>
  <c r="B19" i="96"/>
  <c r="F18" i="96"/>
  <c r="D18" i="96"/>
  <c r="C18" i="96"/>
  <c r="B18" i="96"/>
  <c r="F17" i="96"/>
  <c r="D17" i="96"/>
  <c r="C17" i="96"/>
  <c r="B17" i="96"/>
  <c r="F16" i="96"/>
  <c r="D16" i="96"/>
  <c r="C16" i="96"/>
  <c r="B16" i="96"/>
  <c r="F15" i="96"/>
  <c r="D15" i="96"/>
  <c r="C15" i="96"/>
  <c r="B15" i="96"/>
  <c r="F14" i="96"/>
  <c r="D14" i="96"/>
  <c r="C14" i="96"/>
  <c r="B14" i="96"/>
  <c r="F12" i="96"/>
  <c r="D12" i="96"/>
  <c r="C12" i="96"/>
  <c r="B12" i="96"/>
  <c r="F11" i="96"/>
  <c r="D11" i="96"/>
  <c r="C11" i="96"/>
  <c r="B11" i="96"/>
  <c r="F10" i="96"/>
  <c r="D10" i="96"/>
  <c r="C10" i="96"/>
  <c r="B10" i="96"/>
  <c r="F9" i="96"/>
  <c r="D9" i="96"/>
  <c r="C9" i="96"/>
  <c r="B9" i="96"/>
  <c r="F8" i="96"/>
  <c r="D8" i="96"/>
  <c r="C8" i="96"/>
  <c r="B8" i="96"/>
  <c r="F7" i="96"/>
  <c r="D7" i="96"/>
  <c r="C7" i="96"/>
  <c r="B7" i="96"/>
  <c r="F6" i="96"/>
  <c r="D6" i="96"/>
  <c r="C6" i="96"/>
  <c r="B6" i="96"/>
  <c r="F5" i="96"/>
  <c r="D5" i="96"/>
  <c r="C5" i="96"/>
  <c r="B5" i="96"/>
  <c r="F4" i="96"/>
  <c r="D4" i="96"/>
  <c r="C4" i="96"/>
  <c r="B4" i="96"/>
  <c r="A1" i="96"/>
  <c r="J58" i="78"/>
  <c r="H58" i="78"/>
  <c r="G58" i="78"/>
  <c r="F58" i="78"/>
  <c r="E58" i="78"/>
  <c r="D58" i="78"/>
  <c r="C58" i="78"/>
  <c r="H56" i="78"/>
  <c r="G56" i="78"/>
  <c r="F56" i="78"/>
  <c r="E56" i="78"/>
  <c r="D56" i="78"/>
  <c r="C56" i="78"/>
  <c r="H54" i="78"/>
  <c r="F54" i="78"/>
  <c r="E54" i="78"/>
  <c r="D54" i="78"/>
  <c r="C54" i="78"/>
  <c r="D55" i="78"/>
  <c r="C55" i="78"/>
  <c r="J57" i="78"/>
  <c r="H57" i="78"/>
  <c r="F57" i="78"/>
  <c r="E57" i="78"/>
  <c r="D57" i="78"/>
  <c r="C57" i="78"/>
  <c r="H53" i="78"/>
  <c r="G53" i="78"/>
  <c r="F53" i="78"/>
  <c r="E53" i="78"/>
  <c r="D53" i="78"/>
  <c r="C53" i="78"/>
  <c r="G44" i="78"/>
  <c r="D44" i="78"/>
  <c r="C44" i="78"/>
  <c r="J48" i="78"/>
  <c r="H48" i="78"/>
  <c r="G48" i="78"/>
  <c r="F48" i="78"/>
  <c r="E48" i="78"/>
  <c r="D48" i="78"/>
  <c r="C48" i="78"/>
  <c r="J46" i="78"/>
  <c r="H46" i="78"/>
  <c r="G46" i="78"/>
  <c r="F46" i="78"/>
  <c r="E46" i="78"/>
  <c r="D46" i="78"/>
  <c r="C46" i="78"/>
  <c r="H42" i="78"/>
  <c r="G42" i="78"/>
  <c r="F42" i="78"/>
  <c r="E42" i="78"/>
  <c r="D42" i="78"/>
  <c r="C42" i="78"/>
  <c r="J47" i="78"/>
  <c r="H47" i="78"/>
  <c r="G47" i="78"/>
  <c r="F47" i="78"/>
  <c r="E47" i="78"/>
  <c r="D47" i="78"/>
  <c r="C47" i="78"/>
  <c r="H40" i="78"/>
  <c r="G40" i="78"/>
  <c r="F40" i="78"/>
  <c r="E40" i="78"/>
  <c r="D40" i="78"/>
  <c r="C40" i="78"/>
  <c r="J43" i="78"/>
  <c r="H43" i="78"/>
  <c r="G43" i="78"/>
  <c r="F43" i="78"/>
  <c r="E43" i="78"/>
  <c r="D43" i="78"/>
  <c r="C43" i="78"/>
  <c r="H39" i="78"/>
  <c r="G39" i="78"/>
  <c r="F39" i="78"/>
  <c r="E39" i="78"/>
  <c r="D39" i="78"/>
  <c r="C39" i="78"/>
  <c r="J34" i="78"/>
  <c r="H34" i="78"/>
  <c r="G34" i="78"/>
  <c r="F34" i="78"/>
  <c r="E34" i="78"/>
  <c r="D34" i="78"/>
  <c r="H32" i="78"/>
  <c r="G32" i="78"/>
  <c r="F32" i="78"/>
  <c r="E32" i="78"/>
  <c r="D32" i="78"/>
  <c r="C32" i="78"/>
  <c r="H29" i="78"/>
  <c r="G29" i="78"/>
  <c r="F29" i="78"/>
  <c r="E29" i="78"/>
  <c r="D29" i="78"/>
  <c r="H22" i="78"/>
  <c r="G22" i="78"/>
  <c r="F22" i="78"/>
  <c r="E22" i="78"/>
  <c r="D22" i="78"/>
  <c r="C22" i="78"/>
  <c r="D23" i="88" l="1"/>
  <c r="C23" i="88"/>
  <c r="B23" i="88"/>
  <c r="D16" i="88" l="1"/>
  <c r="C16" i="88"/>
  <c r="B16" i="88"/>
  <c r="D136" i="55"/>
  <c r="D103" i="55"/>
  <c r="D127" i="55"/>
  <c r="D137" i="55"/>
  <c r="D10" i="55"/>
  <c r="D71" i="55"/>
  <c r="D26" i="55"/>
  <c r="D111" i="55"/>
  <c r="D30" i="55"/>
  <c r="D96" i="55"/>
  <c r="D126" i="55"/>
  <c r="D9" i="55"/>
  <c r="D98" i="55"/>
  <c r="D148" i="55"/>
  <c r="D38" i="55"/>
  <c r="D109" i="55"/>
  <c r="D62" i="55"/>
  <c r="D35" i="55"/>
  <c r="D37" i="55"/>
  <c r="D36" i="55"/>
  <c r="D79" i="55"/>
  <c r="D89" i="55"/>
  <c r="D5" i="55"/>
  <c r="D118" i="55"/>
  <c r="D27" i="55"/>
  <c r="D40" i="55"/>
  <c r="D14" i="55"/>
  <c r="D41" i="55"/>
  <c r="D102" i="55"/>
  <c r="D88" i="55"/>
  <c r="D48" i="55"/>
  <c r="D146" i="55"/>
  <c r="D44" i="55"/>
  <c r="D129" i="55"/>
  <c r="D57" i="55"/>
  <c r="D116" i="55"/>
  <c r="D132" i="55"/>
  <c r="D119" i="55"/>
  <c r="D80" i="55"/>
  <c r="D128" i="55"/>
  <c r="D113" i="55"/>
  <c r="D152" i="55"/>
  <c r="D140" i="55"/>
  <c r="D66" i="55"/>
  <c r="D117" i="55"/>
  <c r="D55" i="55"/>
  <c r="D45" i="55"/>
  <c r="D130" i="55"/>
  <c r="D81" i="55"/>
  <c r="D15" i="55"/>
  <c r="D142" i="55"/>
  <c r="D83" i="55"/>
  <c r="D112" i="55"/>
  <c r="D121" i="55"/>
  <c r="D123" i="55"/>
  <c r="D7" i="55"/>
  <c r="D108" i="55"/>
  <c r="D65" i="55"/>
  <c r="D101" i="55"/>
  <c r="D25" i="55"/>
  <c r="D85" i="55"/>
  <c r="D107" i="55"/>
  <c r="D32" i="55"/>
  <c r="D91" i="55"/>
  <c r="D54" i="55"/>
  <c r="D31" i="55"/>
  <c r="D151" i="55"/>
  <c r="D150" i="55"/>
  <c r="D134" i="55"/>
  <c r="D34" i="55"/>
  <c r="D11" i="55"/>
  <c r="D33" i="55"/>
  <c r="D141" i="55"/>
  <c r="D69" i="55"/>
  <c r="D95" i="55"/>
  <c r="D17" i="55"/>
  <c r="D115" i="55"/>
  <c r="D75" i="55"/>
  <c r="D49" i="55"/>
  <c r="D24" i="55"/>
  <c r="D52" i="55"/>
  <c r="D135" i="55"/>
  <c r="D22" i="55"/>
  <c r="D51" i="55"/>
  <c r="D138" i="55"/>
  <c r="D133" i="55"/>
  <c r="D70" i="55"/>
  <c r="D73" i="55"/>
  <c r="D16" i="55"/>
  <c r="D47" i="55"/>
  <c r="D18" i="55"/>
  <c r="D50" i="55"/>
  <c r="D56" i="55"/>
  <c r="D139" i="55"/>
  <c r="D104" i="55"/>
  <c r="D13" i="55"/>
  <c r="D106" i="55"/>
  <c r="D46" i="55"/>
  <c r="D72" i="55"/>
  <c r="D125" i="55"/>
  <c r="D42" i="55"/>
  <c r="D68" i="55"/>
  <c r="D86" i="55"/>
  <c r="D23" i="55"/>
  <c r="D153" i="55"/>
  <c r="D147" i="55"/>
  <c r="D63" i="55"/>
  <c r="D76" i="55"/>
  <c r="D93" i="55"/>
  <c r="D20" i="55"/>
  <c r="D122" i="55"/>
  <c r="D154" i="55"/>
  <c r="D58" i="55"/>
  <c r="D43" i="55"/>
  <c r="D124" i="55"/>
  <c r="D78" i="55"/>
  <c r="D21" i="55"/>
  <c r="D131" i="55"/>
  <c r="D59" i="55"/>
  <c r="D149" i="55"/>
  <c r="D105" i="55"/>
  <c r="D12" i="55"/>
  <c r="D114" i="55"/>
  <c r="D87" i="55"/>
  <c r="D53" i="55"/>
  <c r="D120" i="55"/>
  <c r="D64" i="55"/>
  <c r="D99" i="55"/>
  <c r="D28" i="55"/>
  <c r="D97" i="55"/>
  <c r="D92" i="55"/>
  <c r="D100" i="55"/>
  <c r="D144" i="55"/>
  <c r="D84" i="55"/>
  <c r="D60" i="55"/>
  <c r="D143" i="55"/>
  <c r="D82" i="55"/>
  <c r="D74" i="55"/>
  <c r="D61" i="55"/>
  <c r="D8" i="55"/>
  <c r="D145" i="55"/>
  <c r="D90" i="55"/>
  <c r="D29" i="55"/>
  <c r="D94" i="55"/>
  <c r="D6" i="55"/>
  <c r="F61" i="88" l="1"/>
  <c r="D60" i="88"/>
  <c r="C60" i="88"/>
  <c r="B60" i="88"/>
  <c r="C63" i="88"/>
  <c r="D51" i="88" l="1"/>
  <c r="C51" i="88"/>
  <c r="B51" i="88"/>
  <c r="R9" i="86" l="1"/>
  <c r="P87" i="91" l="1"/>
  <c r="O87" i="91"/>
  <c r="N87" i="91"/>
  <c r="M87" i="91"/>
  <c r="L87" i="91"/>
  <c r="K87" i="91"/>
  <c r="J87" i="91"/>
  <c r="I87" i="91"/>
  <c r="H87" i="91"/>
  <c r="G87" i="91"/>
  <c r="F87" i="91"/>
  <c r="E87" i="91"/>
  <c r="P86" i="91"/>
  <c r="O86" i="91"/>
  <c r="N86" i="91"/>
  <c r="M86" i="91"/>
  <c r="L86" i="91"/>
  <c r="K86" i="91"/>
  <c r="J86" i="91"/>
  <c r="I86" i="91"/>
  <c r="H86" i="91"/>
  <c r="G86" i="91"/>
  <c r="F86" i="91"/>
  <c r="E86" i="91"/>
  <c r="P85" i="91"/>
  <c r="O85" i="91"/>
  <c r="N85" i="91"/>
  <c r="M85" i="91"/>
  <c r="L85" i="91"/>
  <c r="K85" i="91"/>
  <c r="J85" i="91"/>
  <c r="I85" i="91"/>
  <c r="H85" i="91"/>
  <c r="G85" i="91"/>
  <c r="F85" i="91"/>
  <c r="E85" i="91"/>
  <c r="P84" i="91"/>
  <c r="O84" i="91"/>
  <c r="N84" i="91"/>
  <c r="M84" i="91"/>
  <c r="L84" i="91"/>
  <c r="K84" i="91"/>
  <c r="J84" i="91"/>
  <c r="I84" i="91"/>
  <c r="H84" i="91"/>
  <c r="G84" i="91"/>
  <c r="F84" i="91"/>
  <c r="E84" i="91"/>
  <c r="P83" i="91"/>
  <c r="O83" i="91"/>
  <c r="N83" i="91"/>
  <c r="M83" i="91"/>
  <c r="L83" i="91"/>
  <c r="K83" i="91"/>
  <c r="J83" i="91"/>
  <c r="I83" i="91"/>
  <c r="H83" i="91"/>
  <c r="G83" i="91"/>
  <c r="F83" i="91"/>
  <c r="E83" i="91"/>
  <c r="P82" i="91"/>
  <c r="O82" i="91"/>
  <c r="N82" i="91"/>
  <c r="M82" i="91"/>
  <c r="L82" i="91"/>
  <c r="K82" i="91"/>
  <c r="J82" i="91"/>
  <c r="I82" i="91"/>
  <c r="H82" i="91"/>
  <c r="G82" i="91"/>
  <c r="F82" i="91"/>
  <c r="E82" i="91"/>
  <c r="P81" i="91"/>
  <c r="O81" i="91"/>
  <c r="N81" i="91"/>
  <c r="M81" i="91"/>
  <c r="L81" i="91"/>
  <c r="K81" i="91"/>
  <c r="J81" i="91"/>
  <c r="I81" i="91"/>
  <c r="H81" i="91"/>
  <c r="G81" i="91"/>
  <c r="F81" i="91"/>
  <c r="E81" i="91"/>
  <c r="P80" i="91"/>
  <c r="O80" i="91"/>
  <c r="N80" i="91"/>
  <c r="M80" i="91"/>
  <c r="L80" i="91"/>
  <c r="K80" i="91"/>
  <c r="J80" i="91"/>
  <c r="I80" i="91"/>
  <c r="H80" i="91"/>
  <c r="G80" i="91"/>
  <c r="F80" i="91"/>
  <c r="E80" i="91"/>
  <c r="P79" i="91"/>
  <c r="O79" i="91"/>
  <c r="N79" i="91"/>
  <c r="M79" i="91"/>
  <c r="L79" i="91"/>
  <c r="K79" i="91"/>
  <c r="J79" i="91"/>
  <c r="I79" i="91"/>
  <c r="H79" i="91"/>
  <c r="G79" i="91"/>
  <c r="F79" i="91"/>
  <c r="E79" i="91"/>
  <c r="P78" i="91"/>
  <c r="O78" i="91"/>
  <c r="N78" i="91"/>
  <c r="M78" i="91"/>
  <c r="L78" i="91"/>
  <c r="K78" i="91"/>
  <c r="J78" i="91"/>
  <c r="I78" i="91"/>
  <c r="H78" i="91"/>
  <c r="G78" i="91"/>
  <c r="F78" i="91"/>
  <c r="E78" i="91"/>
  <c r="P77" i="91"/>
  <c r="O77" i="91"/>
  <c r="N77" i="91"/>
  <c r="M77" i="91"/>
  <c r="L77" i="91"/>
  <c r="K77" i="91"/>
  <c r="J77" i="91"/>
  <c r="I77" i="91"/>
  <c r="H77" i="91"/>
  <c r="G77" i="91"/>
  <c r="F77" i="91"/>
  <c r="E77" i="91"/>
  <c r="P76" i="91"/>
  <c r="O76" i="91"/>
  <c r="N76" i="91"/>
  <c r="M76" i="91"/>
  <c r="L76" i="91"/>
  <c r="K76" i="91"/>
  <c r="J76" i="91"/>
  <c r="I76" i="91"/>
  <c r="H76" i="91"/>
  <c r="G76" i="91"/>
  <c r="F76" i="91"/>
  <c r="E76" i="91"/>
  <c r="P75" i="91"/>
  <c r="O75" i="91"/>
  <c r="N75" i="91"/>
  <c r="M75" i="91"/>
  <c r="L75" i="91"/>
  <c r="K75" i="91"/>
  <c r="J75" i="91"/>
  <c r="I75" i="91"/>
  <c r="H75" i="91"/>
  <c r="G75" i="91"/>
  <c r="F75" i="91"/>
  <c r="E75" i="91"/>
  <c r="P74" i="91"/>
  <c r="O74" i="91"/>
  <c r="N74" i="91"/>
  <c r="M74" i="91"/>
  <c r="L74" i="91"/>
  <c r="K74" i="91"/>
  <c r="J74" i="91"/>
  <c r="I74" i="91"/>
  <c r="H74" i="91"/>
  <c r="G74" i="91"/>
  <c r="F74" i="91"/>
  <c r="E74" i="91"/>
  <c r="P72" i="91"/>
  <c r="O72" i="91"/>
  <c r="N72" i="91"/>
  <c r="M72" i="91"/>
  <c r="L72" i="91"/>
  <c r="K72" i="91"/>
  <c r="J72" i="91"/>
  <c r="I72" i="91"/>
  <c r="H72" i="91"/>
  <c r="G72" i="91"/>
  <c r="F72" i="91"/>
  <c r="E72" i="91"/>
  <c r="P71" i="91"/>
  <c r="O71" i="91"/>
  <c r="N71" i="91"/>
  <c r="M71" i="91"/>
  <c r="L71" i="91"/>
  <c r="K71" i="91"/>
  <c r="J71" i="91"/>
  <c r="I71" i="91"/>
  <c r="H71" i="91"/>
  <c r="G71" i="91"/>
  <c r="F71" i="91"/>
  <c r="E71" i="91"/>
  <c r="P70" i="91"/>
  <c r="O70" i="91"/>
  <c r="N70" i="91"/>
  <c r="M70" i="91"/>
  <c r="L70" i="91"/>
  <c r="K70" i="91"/>
  <c r="J70" i="91"/>
  <c r="I70" i="91"/>
  <c r="H70" i="91"/>
  <c r="G70" i="91"/>
  <c r="F70" i="91"/>
  <c r="E70" i="91"/>
  <c r="P69" i="91"/>
  <c r="O69" i="91"/>
  <c r="N69" i="91"/>
  <c r="M69" i="91"/>
  <c r="L69" i="91"/>
  <c r="K69" i="91"/>
  <c r="J69" i="91"/>
  <c r="I69" i="91"/>
  <c r="H69" i="91"/>
  <c r="G69" i="91"/>
  <c r="F69" i="91"/>
  <c r="E69" i="91"/>
  <c r="P68" i="91"/>
  <c r="O68" i="91"/>
  <c r="N68" i="91"/>
  <c r="M68" i="91"/>
  <c r="L68" i="91"/>
  <c r="K68" i="91"/>
  <c r="J68" i="91"/>
  <c r="I68" i="91"/>
  <c r="H68" i="91"/>
  <c r="G68" i="91"/>
  <c r="F68" i="91"/>
  <c r="E68" i="91"/>
  <c r="P67" i="91"/>
  <c r="O67" i="91"/>
  <c r="N67" i="91"/>
  <c r="M67" i="91"/>
  <c r="L67" i="91"/>
  <c r="K67" i="91"/>
  <c r="J67" i="91"/>
  <c r="I67" i="91"/>
  <c r="H67" i="91"/>
  <c r="G67" i="91"/>
  <c r="F67" i="91"/>
  <c r="E67" i="91"/>
  <c r="P66" i="91"/>
  <c r="O66" i="91"/>
  <c r="N66" i="91"/>
  <c r="M66" i="91"/>
  <c r="L66" i="91"/>
  <c r="K66" i="91"/>
  <c r="J66" i="91"/>
  <c r="I66" i="91"/>
  <c r="H66" i="91"/>
  <c r="G66" i="91"/>
  <c r="F66" i="91"/>
  <c r="E66" i="91"/>
  <c r="P65" i="91"/>
  <c r="O65" i="91"/>
  <c r="N65" i="91"/>
  <c r="M65" i="91"/>
  <c r="L65" i="91"/>
  <c r="K65" i="91"/>
  <c r="J65" i="91"/>
  <c r="I65" i="91"/>
  <c r="H65" i="91"/>
  <c r="G65" i="91"/>
  <c r="F65" i="91"/>
  <c r="E65" i="91"/>
  <c r="P64" i="91"/>
  <c r="O64" i="91"/>
  <c r="N64" i="91"/>
  <c r="M64" i="91"/>
  <c r="L64" i="91"/>
  <c r="K64" i="91"/>
  <c r="J64" i="91"/>
  <c r="I64" i="91"/>
  <c r="H64" i="91"/>
  <c r="G64" i="91"/>
  <c r="F64" i="91"/>
  <c r="E64" i="91"/>
  <c r="P63" i="91"/>
  <c r="O63" i="91"/>
  <c r="N63" i="91"/>
  <c r="M63" i="91"/>
  <c r="L63" i="91"/>
  <c r="K63" i="91"/>
  <c r="J63" i="91"/>
  <c r="I63" i="91"/>
  <c r="H63" i="91"/>
  <c r="G63" i="91"/>
  <c r="F63" i="91"/>
  <c r="E63" i="91"/>
  <c r="P62" i="91"/>
  <c r="O62" i="91"/>
  <c r="N62" i="91"/>
  <c r="M62" i="91"/>
  <c r="L62" i="91"/>
  <c r="K62" i="91"/>
  <c r="J62" i="91"/>
  <c r="I62" i="91"/>
  <c r="H62" i="91"/>
  <c r="G62" i="91"/>
  <c r="F62" i="91"/>
  <c r="E62" i="91"/>
  <c r="P61" i="91"/>
  <c r="N61" i="91"/>
  <c r="M61" i="91"/>
  <c r="L61" i="91"/>
  <c r="K61" i="91"/>
  <c r="H61" i="91"/>
  <c r="G61" i="91"/>
  <c r="F61" i="91"/>
  <c r="E61" i="91"/>
  <c r="P60" i="91"/>
  <c r="O60" i="91"/>
  <c r="N60" i="91"/>
  <c r="M60" i="91"/>
  <c r="L60" i="91"/>
  <c r="K60" i="91"/>
  <c r="J60" i="91"/>
  <c r="I60" i="91"/>
  <c r="H60" i="91"/>
  <c r="G60" i="91"/>
  <c r="F60" i="91"/>
  <c r="E60" i="91"/>
  <c r="P59" i="91"/>
  <c r="O59" i="91"/>
  <c r="N59" i="91"/>
  <c r="M59" i="91"/>
  <c r="L59" i="91"/>
  <c r="K59" i="91"/>
  <c r="J59" i="91"/>
  <c r="I59" i="91"/>
  <c r="H59" i="91"/>
  <c r="G59" i="91"/>
  <c r="F59" i="91"/>
  <c r="E59" i="91"/>
  <c r="R57" i="91"/>
  <c r="P57" i="91"/>
  <c r="O57" i="91"/>
  <c r="N57" i="91"/>
  <c r="M57" i="91"/>
  <c r="L57" i="91"/>
  <c r="K57" i="91"/>
  <c r="J57" i="91"/>
  <c r="I57" i="91"/>
  <c r="H57" i="91"/>
  <c r="G57" i="91"/>
  <c r="F57" i="91"/>
  <c r="E57" i="91"/>
  <c r="R56" i="91"/>
  <c r="P56" i="91"/>
  <c r="O56" i="91"/>
  <c r="N56" i="91"/>
  <c r="M56" i="91"/>
  <c r="L56" i="91"/>
  <c r="K56" i="91"/>
  <c r="J56" i="91"/>
  <c r="I56" i="91"/>
  <c r="H56" i="91"/>
  <c r="G56" i="91"/>
  <c r="F56" i="91"/>
  <c r="E56" i="91"/>
  <c r="R55" i="91"/>
  <c r="P55" i="91"/>
  <c r="O55" i="91"/>
  <c r="N55" i="91"/>
  <c r="M55" i="91"/>
  <c r="L55" i="91"/>
  <c r="K55" i="91"/>
  <c r="J55" i="91"/>
  <c r="I55" i="91"/>
  <c r="H55" i="91"/>
  <c r="G55" i="91"/>
  <c r="F55" i="91"/>
  <c r="E55" i="91"/>
  <c r="R54" i="91"/>
  <c r="P54" i="91"/>
  <c r="O54" i="91"/>
  <c r="N54" i="91"/>
  <c r="M54" i="91"/>
  <c r="L54" i="91"/>
  <c r="K54" i="91"/>
  <c r="J54" i="91"/>
  <c r="I54" i="91"/>
  <c r="H54" i="91"/>
  <c r="G54" i="91"/>
  <c r="F54" i="91"/>
  <c r="E54" i="91"/>
  <c r="R53" i="91"/>
  <c r="P53" i="91"/>
  <c r="O53" i="91"/>
  <c r="N53" i="91"/>
  <c r="M53" i="91"/>
  <c r="L53" i="91"/>
  <c r="K53" i="91"/>
  <c r="J53" i="91"/>
  <c r="I53" i="91"/>
  <c r="H53" i="91"/>
  <c r="G53" i="91"/>
  <c r="F53" i="91"/>
  <c r="E53" i="91"/>
  <c r="R52" i="91"/>
  <c r="P52" i="91"/>
  <c r="O52" i="91"/>
  <c r="N52" i="91"/>
  <c r="M52" i="91"/>
  <c r="L52" i="91"/>
  <c r="K52" i="91"/>
  <c r="J52" i="91"/>
  <c r="I52" i="91"/>
  <c r="H52" i="91"/>
  <c r="G52" i="91"/>
  <c r="F52" i="91"/>
  <c r="E52" i="91"/>
  <c r="R51" i="91"/>
  <c r="P51" i="91"/>
  <c r="O51" i="91"/>
  <c r="N51" i="91"/>
  <c r="M51" i="91"/>
  <c r="L51" i="91"/>
  <c r="K51" i="91"/>
  <c r="J51" i="91"/>
  <c r="I51" i="91"/>
  <c r="H51" i="91"/>
  <c r="G51" i="91"/>
  <c r="F51" i="91"/>
  <c r="E51" i="91"/>
  <c r="R49" i="91"/>
  <c r="P49" i="91"/>
  <c r="O49" i="91"/>
  <c r="N49" i="91"/>
  <c r="M49" i="91"/>
  <c r="L49" i="91"/>
  <c r="K49" i="91"/>
  <c r="J49" i="91"/>
  <c r="I49" i="91"/>
  <c r="H49" i="91"/>
  <c r="G49" i="91"/>
  <c r="F49" i="91"/>
  <c r="E49" i="91"/>
  <c r="R48" i="91"/>
  <c r="P48" i="91"/>
  <c r="O48" i="91"/>
  <c r="N48" i="91"/>
  <c r="M48" i="91"/>
  <c r="L48" i="91"/>
  <c r="K48" i="91"/>
  <c r="J48" i="91"/>
  <c r="I48" i="91"/>
  <c r="H48" i="91"/>
  <c r="G48" i="91"/>
  <c r="F48" i="91"/>
  <c r="E48" i="91"/>
  <c r="R47" i="91"/>
  <c r="P47" i="91"/>
  <c r="O47" i="91"/>
  <c r="N47" i="91"/>
  <c r="M47" i="91"/>
  <c r="L47" i="91"/>
  <c r="K47" i="91"/>
  <c r="J47" i="91"/>
  <c r="I47" i="91"/>
  <c r="H47" i="91"/>
  <c r="G47" i="91"/>
  <c r="F47" i="91"/>
  <c r="E47" i="91"/>
  <c r="R46" i="91"/>
  <c r="P46" i="91"/>
  <c r="O46" i="91"/>
  <c r="N46" i="91"/>
  <c r="M46" i="91"/>
  <c r="L46" i="91"/>
  <c r="K46" i="91"/>
  <c r="J46" i="91"/>
  <c r="I46" i="91"/>
  <c r="H46" i="91"/>
  <c r="G46" i="91"/>
  <c r="F46" i="91"/>
  <c r="E46" i="91"/>
  <c r="R45" i="91"/>
  <c r="P45" i="91"/>
  <c r="O45" i="91"/>
  <c r="N45" i="91"/>
  <c r="M45" i="91"/>
  <c r="L45" i="91"/>
  <c r="K45" i="91"/>
  <c r="J45" i="91"/>
  <c r="I45" i="91"/>
  <c r="H45" i="91"/>
  <c r="G45" i="91"/>
  <c r="F45" i="91"/>
  <c r="E45" i="91"/>
  <c r="R44" i="91"/>
  <c r="P44" i="91"/>
  <c r="O44" i="91"/>
  <c r="N44" i="91"/>
  <c r="M44" i="91"/>
  <c r="L44" i="91"/>
  <c r="K44" i="91"/>
  <c r="J44" i="91"/>
  <c r="I44" i="91"/>
  <c r="H44" i="91"/>
  <c r="G44" i="91"/>
  <c r="F44" i="91"/>
  <c r="E44" i="91"/>
  <c r="R43" i="91"/>
  <c r="P43" i="91"/>
  <c r="O43" i="91"/>
  <c r="N43" i="91"/>
  <c r="M43" i="91"/>
  <c r="L43" i="91"/>
  <c r="K43" i="91"/>
  <c r="J43" i="91"/>
  <c r="I43" i="91"/>
  <c r="H43" i="91"/>
  <c r="G43" i="91"/>
  <c r="F43" i="91"/>
  <c r="E43" i="91"/>
  <c r="R42" i="91"/>
  <c r="P42" i="91"/>
  <c r="O42" i="91"/>
  <c r="N42" i="91"/>
  <c r="M42" i="91"/>
  <c r="L42" i="91"/>
  <c r="K42" i="91"/>
  <c r="J42" i="91"/>
  <c r="I42" i="91"/>
  <c r="H42" i="91"/>
  <c r="G42" i="91"/>
  <c r="F42" i="91"/>
  <c r="E42" i="91"/>
  <c r="R41" i="91"/>
  <c r="P41" i="91"/>
  <c r="O41" i="91"/>
  <c r="N41" i="91"/>
  <c r="M41" i="91"/>
  <c r="L41" i="91"/>
  <c r="K41" i="91"/>
  <c r="J41" i="91"/>
  <c r="I41" i="91"/>
  <c r="H41" i="91"/>
  <c r="G41" i="91"/>
  <c r="F41" i="91"/>
  <c r="E41" i="91"/>
  <c r="R40" i="91"/>
  <c r="P40" i="91"/>
  <c r="O40" i="91"/>
  <c r="N40" i="91"/>
  <c r="M40" i="91"/>
  <c r="L40" i="91"/>
  <c r="K40" i="91"/>
  <c r="J40" i="91"/>
  <c r="I40" i="91"/>
  <c r="H40" i="91"/>
  <c r="G40" i="91"/>
  <c r="F40" i="91"/>
  <c r="R39" i="91"/>
  <c r="P39" i="91"/>
  <c r="O39" i="91"/>
  <c r="N39" i="91"/>
  <c r="M39" i="91"/>
  <c r="L39" i="91"/>
  <c r="K39" i="91"/>
  <c r="J39" i="91"/>
  <c r="I39" i="91"/>
  <c r="H39" i="91"/>
  <c r="G39" i="91"/>
  <c r="F39" i="91"/>
  <c r="E39" i="91"/>
  <c r="R38" i="91"/>
  <c r="P38" i="91"/>
  <c r="O38" i="91"/>
  <c r="N38" i="91"/>
  <c r="M38" i="91"/>
  <c r="L38" i="91"/>
  <c r="K38" i="91"/>
  <c r="J38" i="91"/>
  <c r="I38" i="91"/>
  <c r="H38" i="91"/>
  <c r="G38" i="91"/>
  <c r="F38" i="91"/>
  <c r="E38" i="91"/>
  <c r="R37" i="91"/>
  <c r="P37" i="91"/>
  <c r="O37" i="91"/>
  <c r="N37" i="91"/>
  <c r="M37" i="91"/>
  <c r="L37" i="91"/>
  <c r="K37" i="91"/>
  <c r="J37" i="91"/>
  <c r="I37" i="91"/>
  <c r="H37" i="91"/>
  <c r="G37" i="91"/>
  <c r="F37" i="91"/>
  <c r="E37" i="91"/>
  <c r="R35" i="91"/>
  <c r="P35" i="91"/>
  <c r="O35" i="91"/>
  <c r="N35" i="91"/>
  <c r="M35" i="91"/>
  <c r="L35" i="91"/>
  <c r="K35" i="91"/>
  <c r="J35" i="91"/>
  <c r="I35" i="91"/>
  <c r="H35" i="91"/>
  <c r="G35" i="91"/>
  <c r="F35" i="91"/>
  <c r="E35" i="91"/>
  <c r="R34" i="91"/>
  <c r="P34" i="91"/>
  <c r="O34" i="91"/>
  <c r="N34" i="91"/>
  <c r="M34" i="91"/>
  <c r="L34" i="91"/>
  <c r="K34" i="91"/>
  <c r="J34" i="91"/>
  <c r="I34" i="91"/>
  <c r="H34" i="91"/>
  <c r="G34" i="91"/>
  <c r="F34" i="91"/>
  <c r="E34" i="91"/>
  <c r="R33" i="91"/>
  <c r="P33" i="91"/>
  <c r="O33" i="91"/>
  <c r="N33" i="91"/>
  <c r="M33" i="91"/>
  <c r="L33" i="91"/>
  <c r="K33" i="91"/>
  <c r="J33" i="91"/>
  <c r="I33" i="91"/>
  <c r="H33" i="91"/>
  <c r="G33" i="91"/>
  <c r="F33" i="91"/>
  <c r="E33" i="91"/>
  <c r="R32" i="91"/>
  <c r="P32" i="91"/>
  <c r="O32" i="91"/>
  <c r="N32" i="91"/>
  <c r="M32" i="91"/>
  <c r="L32" i="91"/>
  <c r="K32" i="91"/>
  <c r="J32" i="91"/>
  <c r="I32" i="91"/>
  <c r="H32" i="91"/>
  <c r="G32" i="91"/>
  <c r="F32" i="91"/>
  <c r="E32" i="91"/>
  <c r="R31" i="91"/>
  <c r="P31" i="91"/>
  <c r="O31" i="91"/>
  <c r="N31" i="91"/>
  <c r="M31" i="91"/>
  <c r="L31" i="91"/>
  <c r="K31" i="91"/>
  <c r="J31" i="91"/>
  <c r="I31" i="91"/>
  <c r="H31" i="91"/>
  <c r="G31" i="91"/>
  <c r="F31" i="91"/>
  <c r="E31" i="91"/>
  <c r="R30" i="91"/>
  <c r="P30" i="91"/>
  <c r="O30" i="91"/>
  <c r="N30" i="91"/>
  <c r="M30" i="91"/>
  <c r="L30" i="91"/>
  <c r="K30" i="91"/>
  <c r="J30" i="91"/>
  <c r="I30" i="91"/>
  <c r="H30" i="91"/>
  <c r="G30" i="91"/>
  <c r="F30" i="91"/>
  <c r="E30" i="91"/>
  <c r="R29" i="91"/>
  <c r="P29" i="91"/>
  <c r="O29" i="91"/>
  <c r="N29" i="91"/>
  <c r="M29" i="91"/>
  <c r="L29" i="91"/>
  <c r="K29" i="91"/>
  <c r="J29" i="91"/>
  <c r="I29" i="91"/>
  <c r="H29" i="91"/>
  <c r="G29" i="91"/>
  <c r="F29" i="91"/>
  <c r="E29" i="91"/>
  <c r="R28" i="91"/>
  <c r="P28" i="91"/>
  <c r="O28" i="91"/>
  <c r="N28" i="91"/>
  <c r="M28" i="91"/>
  <c r="L28" i="91"/>
  <c r="K28" i="91"/>
  <c r="J28" i="91"/>
  <c r="I28" i="91"/>
  <c r="H28" i="91"/>
  <c r="G28" i="91"/>
  <c r="F28" i="91"/>
  <c r="E28" i="91"/>
  <c r="P26" i="91"/>
  <c r="O26" i="91"/>
  <c r="N26" i="91"/>
  <c r="M26" i="91"/>
  <c r="L26" i="91"/>
  <c r="K26" i="91"/>
  <c r="J26" i="91"/>
  <c r="I26" i="91"/>
  <c r="H26" i="91"/>
  <c r="G26" i="91"/>
  <c r="F26" i="91"/>
  <c r="E26" i="91"/>
  <c r="P25" i="91"/>
  <c r="O25" i="91"/>
  <c r="N25" i="91"/>
  <c r="M25" i="91"/>
  <c r="L25" i="91"/>
  <c r="K25" i="91"/>
  <c r="J25" i="91"/>
  <c r="I25" i="91"/>
  <c r="H25" i="91"/>
  <c r="G25" i="91"/>
  <c r="F25" i="91"/>
  <c r="E25" i="91"/>
  <c r="P24" i="91"/>
  <c r="O24" i="91"/>
  <c r="N24" i="91"/>
  <c r="M24" i="91"/>
  <c r="L24" i="91"/>
  <c r="K24" i="91"/>
  <c r="J24" i="91"/>
  <c r="I24" i="91"/>
  <c r="H24" i="91"/>
  <c r="G24" i="91"/>
  <c r="F24" i="91"/>
  <c r="E24" i="91"/>
  <c r="P23" i="91"/>
  <c r="O23" i="91"/>
  <c r="N23" i="91"/>
  <c r="M23" i="91"/>
  <c r="L23" i="91"/>
  <c r="K23" i="91"/>
  <c r="J23" i="91"/>
  <c r="I23" i="91"/>
  <c r="H23" i="91"/>
  <c r="G23" i="91"/>
  <c r="F23" i="91"/>
  <c r="E23" i="91"/>
  <c r="P22" i="91"/>
  <c r="O22" i="91"/>
  <c r="N22" i="91"/>
  <c r="M22" i="91"/>
  <c r="L22" i="91"/>
  <c r="K22" i="91"/>
  <c r="J22" i="91"/>
  <c r="I22" i="91"/>
  <c r="H22" i="91"/>
  <c r="G22" i="91"/>
  <c r="F22" i="91"/>
  <c r="E22" i="91"/>
  <c r="P21" i="91"/>
  <c r="O21" i="91"/>
  <c r="N21" i="91"/>
  <c r="M21" i="91"/>
  <c r="L21" i="91"/>
  <c r="K21" i="91"/>
  <c r="J21" i="91"/>
  <c r="I21" i="91"/>
  <c r="H21" i="91"/>
  <c r="G21" i="91"/>
  <c r="F21" i="91"/>
  <c r="E21" i="91"/>
  <c r="P20" i="91"/>
  <c r="O20" i="91"/>
  <c r="N20" i="91"/>
  <c r="M20" i="91"/>
  <c r="L20" i="91"/>
  <c r="K20" i="91"/>
  <c r="J20" i="91"/>
  <c r="I20" i="91"/>
  <c r="H20" i="91"/>
  <c r="G20" i="91"/>
  <c r="F20" i="91"/>
  <c r="E20" i="91"/>
  <c r="P19" i="91"/>
  <c r="O19" i="91"/>
  <c r="N19" i="91"/>
  <c r="M19" i="91"/>
  <c r="L19" i="91"/>
  <c r="K19" i="91"/>
  <c r="J19" i="91"/>
  <c r="I19" i="91"/>
  <c r="H19" i="91"/>
  <c r="G19" i="91"/>
  <c r="F19" i="91"/>
  <c r="E19" i="91"/>
  <c r="P18" i="91"/>
  <c r="O18" i="91"/>
  <c r="N18" i="91"/>
  <c r="M18" i="91"/>
  <c r="L18" i="91"/>
  <c r="K18" i="91"/>
  <c r="J18" i="91"/>
  <c r="I18" i="91"/>
  <c r="H18" i="91"/>
  <c r="G18" i="91"/>
  <c r="F18" i="91"/>
  <c r="E18" i="91"/>
  <c r="P17" i="91"/>
  <c r="O17" i="91"/>
  <c r="N17" i="91"/>
  <c r="M17" i="91"/>
  <c r="L17" i="91"/>
  <c r="K17" i="91"/>
  <c r="J17" i="91"/>
  <c r="I17" i="91"/>
  <c r="H17" i="91"/>
  <c r="G17" i="91"/>
  <c r="F17" i="91"/>
  <c r="E17" i="91"/>
  <c r="P16" i="91"/>
  <c r="O16" i="91"/>
  <c r="N16" i="91"/>
  <c r="M16" i="91"/>
  <c r="L16" i="91"/>
  <c r="K16" i="91"/>
  <c r="J16" i="91"/>
  <c r="I16" i="91"/>
  <c r="H16" i="91"/>
  <c r="G16" i="91"/>
  <c r="F16" i="91"/>
  <c r="E16" i="91"/>
  <c r="P15" i="91"/>
  <c r="O15" i="91"/>
  <c r="N15" i="91"/>
  <c r="M15" i="91"/>
  <c r="L15" i="91"/>
  <c r="K15" i="91"/>
  <c r="J15" i="91"/>
  <c r="I15" i="91"/>
  <c r="H15" i="91"/>
  <c r="G15" i="91"/>
  <c r="F15" i="91"/>
  <c r="E15" i="91"/>
  <c r="R13" i="91"/>
  <c r="P13" i="91"/>
  <c r="O13" i="91"/>
  <c r="N13" i="91"/>
  <c r="M13" i="91"/>
  <c r="L13" i="91"/>
  <c r="K13" i="91"/>
  <c r="J13" i="91"/>
  <c r="I13" i="91"/>
  <c r="H13" i="91"/>
  <c r="G13" i="91"/>
  <c r="F13" i="91"/>
  <c r="E13" i="91"/>
  <c r="R12" i="91"/>
  <c r="P12" i="91"/>
  <c r="O12" i="91"/>
  <c r="N12" i="91"/>
  <c r="M12" i="91"/>
  <c r="L12" i="91"/>
  <c r="K12" i="91"/>
  <c r="J12" i="91"/>
  <c r="I12" i="91"/>
  <c r="H12" i="91"/>
  <c r="G12" i="91"/>
  <c r="F12" i="91"/>
  <c r="E12" i="91"/>
  <c r="R11" i="91"/>
  <c r="P11" i="91"/>
  <c r="O11" i="91"/>
  <c r="N11" i="91"/>
  <c r="M11" i="91"/>
  <c r="L11" i="91"/>
  <c r="K11" i="91"/>
  <c r="J11" i="91"/>
  <c r="I11" i="91"/>
  <c r="H11" i="91"/>
  <c r="G11" i="91"/>
  <c r="F11" i="91"/>
  <c r="E11" i="91"/>
  <c r="R10" i="91"/>
  <c r="P10" i="91"/>
  <c r="O10" i="91"/>
  <c r="N10" i="91"/>
  <c r="M10" i="91"/>
  <c r="L10" i="91"/>
  <c r="K10" i="91"/>
  <c r="J10" i="91"/>
  <c r="I10" i="91"/>
  <c r="H10" i="91"/>
  <c r="G10" i="91"/>
  <c r="F10" i="91"/>
  <c r="E10" i="91"/>
  <c r="R9" i="91"/>
  <c r="P9" i="91"/>
  <c r="O9" i="91"/>
  <c r="N9" i="91"/>
  <c r="M9" i="91"/>
  <c r="L9" i="91"/>
  <c r="K9" i="91"/>
  <c r="J9" i="91"/>
  <c r="I9" i="91"/>
  <c r="H9" i="91"/>
  <c r="G9" i="91"/>
  <c r="F9" i="91"/>
  <c r="E9" i="91"/>
  <c r="R8" i="91"/>
  <c r="P8" i="91"/>
  <c r="O8" i="91"/>
  <c r="N8" i="91"/>
  <c r="M8" i="91"/>
  <c r="L8" i="91"/>
  <c r="K8" i="91"/>
  <c r="J8" i="91"/>
  <c r="I8" i="91"/>
  <c r="H8" i="91"/>
  <c r="G8" i="91"/>
  <c r="F8" i="91"/>
  <c r="E8" i="91"/>
  <c r="R7" i="91"/>
  <c r="P7" i="91"/>
  <c r="O7" i="91"/>
  <c r="N7" i="91"/>
  <c r="M7" i="91"/>
  <c r="L7" i="91"/>
  <c r="K7" i="91"/>
  <c r="J7" i="91"/>
  <c r="I7" i="91"/>
  <c r="H7" i="91"/>
  <c r="G7" i="91"/>
  <c r="F7" i="91"/>
  <c r="E7" i="91"/>
  <c r="R6" i="91"/>
  <c r="P6" i="91"/>
  <c r="O6" i="91"/>
  <c r="N6" i="91"/>
  <c r="M6" i="91"/>
  <c r="L6" i="91"/>
  <c r="K6" i="91"/>
  <c r="J6" i="91"/>
  <c r="I6" i="91"/>
  <c r="H6" i="91"/>
  <c r="G6" i="91"/>
  <c r="F6" i="91"/>
  <c r="E6" i="91"/>
  <c r="R5" i="91"/>
  <c r="P5" i="91"/>
  <c r="O5" i="91"/>
  <c r="N5" i="91"/>
  <c r="M5" i="91"/>
  <c r="L5" i="91"/>
  <c r="K5" i="91"/>
  <c r="J5" i="91"/>
  <c r="I5" i="91"/>
  <c r="H5" i="91"/>
  <c r="G5" i="91"/>
  <c r="F5" i="91"/>
  <c r="E5" i="91"/>
  <c r="R4" i="91"/>
  <c r="P4" i="91"/>
  <c r="O4" i="91"/>
  <c r="N4" i="91"/>
  <c r="L4" i="91"/>
  <c r="K4" i="91"/>
  <c r="J4" i="91"/>
  <c r="I4" i="91"/>
  <c r="H4" i="91"/>
  <c r="G4" i="91"/>
  <c r="F4" i="91"/>
  <c r="E4" i="91"/>
  <c r="A1" i="91"/>
  <c r="F59" i="88" l="1"/>
  <c r="D59" i="88"/>
  <c r="C59" i="88"/>
  <c r="B59" i="88"/>
  <c r="F63" i="88"/>
  <c r="D63" i="88"/>
  <c r="B63" i="88"/>
  <c r="F60" i="88"/>
  <c r="D61" i="88"/>
  <c r="C61" i="88"/>
  <c r="B61" i="88"/>
  <c r="F58" i="88"/>
  <c r="D58" i="88"/>
  <c r="C58" i="88"/>
  <c r="B58" i="88"/>
  <c r="D55" i="88"/>
  <c r="C55" i="88"/>
  <c r="B55" i="88"/>
  <c r="D45" i="88"/>
  <c r="C45" i="88"/>
  <c r="B45" i="88"/>
  <c r="D43" i="88"/>
  <c r="C43" i="88"/>
  <c r="B43" i="88"/>
  <c r="D48" i="88"/>
  <c r="C48" i="88"/>
  <c r="D44" i="88"/>
  <c r="C44" i="88"/>
  <c r="B44" i="88"/>
  <c r="F36" i="88"/>
  <c r="D36" i="88"/>
  <c r="C36" i="88"/>
  <c r="B36" i="88"/>
  <c r="D28" i="88"/>
  <c r="C28" i="88"/>
  <c r="B28" i="88"/>
  <c r="D14" i="88"/>
  <c r="C14" i="88"/>
  <c r="B14" i="88"/>
  <c r="D15" i="88"/>
  <c r="C15" i="88"/>
  <c r="B15" i="88"/>
  <c r="D21" i="88"/>
  <c r="C21" i="88"/>
  <c r="B21" i="88"/>
  <c r="D13" i="88"/>
  <c r="C13" i="88"/>
  <c r="B13" i="88"/>
  <c r="F12" i="88"/>
  <c r="D12" i="88"/>
  <c r="C12" i="88"/>
  <c r="B12" i="88"/>
  <c r="D10" i="88"/>
  <c r="C10" i="88"/>
  <c r="B10" i="88"/>
  <c r="F5" i="88"/>
  <c r="D5" i="88"/>
  <c r="C5" i="88"/>
  <c r="B5" i="88"/>
  <c r="F8" i="88"/>
  <c r="D8" i="88"/>
  <c r="C8" i="88"/>
  <c r="B8" i="88"/>
  <c r="F6" i="88"/>
  <c r="D6" i="88"/>
  <c r="C6" i="88"/>
  <c r="B6" i="88"/>
  <c r="A1" i="88"/>
  <c r="A1" i="86" l="1"/>
  <c r="A1" i="78"/>
  <c r="P16" i="56"/>
  <c r="P17" i="56"/>
  <c r="P18" i="56"/>
  <c r="P19" i="56"/>
  <c r="P20" i="56"/>
  <c r="P21" i="56"/>
  <c r="P22" i="56"/>
  <c r="P15" i="56"/>
  <c r="P8" i="56"/>
  <c r="P9" i="56"/>
  <c r="P10" i="56"/>
  <c r="P11" i="56"/>
  <c r="P6" i="56"/>
  <c r="L14" i="86"/>
  <c r="J14" i="86"/>
  <c r="H16" i="86"/>
  <c r="H15" i="86"/>
  <c r="H14" i="86"/>
  <c r="F16" i="86"/>
  <c r="F15" i="86"/>
  <c r="F14" i="86"/>
  <c r="C15" i="55"/>
  <c r="B15" i="55"/>
  <c r="C14" i="55"/>
  <c r="B14" i="55"/>
  <c r="C13" i="55"/>
  <c r="B13" i="55"/>
  <c r="C64" i="55"/>
  <c r="B64" i="55"/>
  <c r="C62" i="55"/>
  <c r="B62" i="55"/>
  <c r="B20" i="55"/>
  <c r="C20" i="55"/>
  <c r="B21" i="55"/>
  <c r="C21" i="55"/>
  <c r="B22" i="55"/>
  <c r="C22" i="55"/>
  <c r="B23" i="55"/>
  <c r="C23" i="55"/>
  <c r="B24" i="55"/>
  <c r="C24" i="55"/>
  <c r="B25" i="55"/>
  <c r="C25" i="55"/>
  <c r="B26" i="55"/>
  <c r="C26" i="55"/>
  <c r="B27" i="55"/>
  <c r="C27" i="55"/>
  <c r="B28" i="55"/>
  <c r="C28" i="55"/>
  <c r="B29" i="55"/>
  <c r="C29" i="55"/>
  <c r="B30" i="55"/>
  <c r="C30" i="55"/>
  <c r="C152" i="55"/>
  <c r="B152" i="55"/>
  <c r="C153" i="55"/>
  <c r="B153" i="55"/>
  <c r="C151" i="55"/>
  <c r="B151" i="55"/>
  <c r="C149" i="55"/>
  <c r="B149" i="55"/>
  <c r="C138" i="55"/>
  <c r="B138" i="55"/>
  <c r="C136" i="55"/>
  <c r="B136" i="55"/>
  <c r="F4" i="86"/>
  <c r="E4" i="86"/>
  <c r="B148" i="55"/>
  <c r="C148" i="55"/>
  <c r="B137" i="55"/>
  <c r="C137" i="55"/>
  <c r="B150" i="55"/>
  <c r="C150" i="55"/>
  <c r="B154" i="55"/>
  <c r="C154" i="55"/>
  <c r="B105" i="55"/>
  <c r="C105" i="55"/>
  <c r="B106" i="55"/>
  <c r="C106" i="55"/>
  <c r="B98" i="55"/>
  <c r="C98" i="55"/>
  <c r="B109" i="55"/>
  <c r="C109" i="55"/>
  <c r="C102" i="55"/>
  <c r="B102" i="55"/>
  <c r="C101" i="55"/>
  <c r="B101" i="55"/>
  <c r="C140" i="55"/>
  <c r="B140" i="55"/>
  <c r="C128" i="55"/>
  <c r="B128" i="55"/>
  <c r="C132" i="55"/>
  <c r="B132" i="55"/>
  <c r="C131" i="55"/>
  <c r="B131" i="55"/>
  <c r="P23" i="86"/>
  <c r="L23" i="86"/>
  <c r="K23" i="86"/>
  <c r="R16" i="86"/>
  <c r="R15" i="86"/>
  <c r="R14" i="86"/>
  <c r="O16" i="86"/>
  <c r="K16" i="86"/>
  <c r="I16" i="86"/>
  <c r="G16" i="86"/>
  <c r="E16" i="86"/>
  <c r="C37" i="55"/>
  <c r="B37" i="55"/>
  <c r="O23" i="56"/>
  <c r="N23" i="56"/>
  <c r="M23" i="56"/>
  <c r="L23" i="56"/>
  <c r="K23" i="56"/>
  <c r="J23" i="56"/>
  <c r="I23" i="56"/>
  <c r="H23" i="56"/>
  <c r="G23" i="56"/>
  <c r="F23" i="56"/>
  <c r="E23" i="56"/>
  <c r="D23" i="56"/>
  <c r="C23" i="56"/>
  <c r="B23" i="56"/>
  <c r="O12" i="56"/>
  <c r="N12" i="56"/>
  <c r="M12" i="56"/>
  <c r="L12" i="56"/>
  <c r="K12" i="56"/>
  <c r="J12" i="56"/>
  <c r="I12" i="56"/>
  <c r="H12" i="56"/>
  <c r="G12" i="56"/>
  <c r="F12" i="56"/>
  <c r="E12" i="56"/>
  <c r="D12" i="56"/>
  <c r="C12" i="56"/>
  <c r="B12" i="56"/>
  <c r="A4" i="56"/>
  <c r="Q70" i="54"/>
  <c r="H70" i="54"/>
  <c r="D70" i="54"/>
  <c r="C70" i="54"/>
  <c r="B70" i="54"/>
  <c r="Q69" i="54"/>
  <c r="H69" i="54"/>
  <c r="D69" i="54"/>
  <c r="C69" i="54"/>
  <c r="B69" i="54"/>
  <c r="Q68" i="54"/>
  <c r="H68" i="54"/>
  <c r="D68" i="54"/>
  <c r="C68" i="54"/>
  <c r="B68" i="54"/>
  <c r="Q67" i="54"/>
  <c r="H67" i="54"/>
  <c r="D67" i="54"/>
  <c r="C67" i="54"/>
  <c r="B67" i="54"/>
  <c r="Q66" i="54"/>
  <c r="H66" i="54"/>
  <c r="D66" i="54"/>
  <c r="C66" i="54"/>
  <c r="B66" i="54"/>
  <c r="Q65" i="54"/>
  <c r="H65" i="54"/>
  <c r="D65" i="54"/>
  <c r="C65" i="54"/>
  <c r="B65" i="54"/>
  <c r="Q64" i="54"/>
  <c r="H64" i="54"/>
  <c r="D64" i="54"/>
  <c r="C64" i="54"/>
  <c r="B64" i="54"/>
  <c r="Q63" i="54"/>
  <c r="H63" i="54"/>
  <c r="D63" i="54"/>
  <c r="C63" i="54"/>
  <c r="B63" i="54"/>
  <c r="Q62" i="54"/>
  <c r="H62" i="54"/>
  <c r="D62" i="54"/>
  <c r="C62" i="54"/>
  <c r="B62" i="54"/>
  <c r="Q61" i="54"/>
  <c r="H61" i="54"/>
  <c r="D61" i="54"/>
  <c r="C61" i="54"/>
  <c r="B61" i="54"/>
  <c r="Q60" i="54"/>
  <c r="H60" i="54"/>
  <c r="D60" i="54"/>
  <c r="C60" i="54"/>
  <c r="B60" i="54"/>
  <c r="Q59" i="54"/>
  <c r="H59" i="54"/>
  <c r="D59" i="54"/>
  <c r="C59" i="54"/>
  <c r="B59" i="54"/>
  <c r="Q58" i="54"/>
  <c r="H58" i="54"/>
  <c r="D58" i="54"/>
  <c r="C58" i="54"/>
  <c r="B58" i="54"/>
  <c r="Q57" i="54"/>
  <c r="H57" i="54"/>
  <c r="D57" i="54"/>
  <c r="C57" i="54"/>
  <c r="B57" i="54"/>
  <c r="Q55" i="54"/>
  <c r="H55" i="54"/>
  <c r="D55" i="54"/>
  <c r="C55" i="54"/>
  <c r="B55" i="54"/>
  <c r="Q54" i="54"/>
  <c r="H54" i="54"/>
  <c r="D54" i="54"/>
  <c r="C54" i="54"/>
  <c r="B54" i="54"/>
  <c r="Q53" i="54"/>
  <c r="H53" i="54"/>
  <c r="D53" i="54"/>
  <c r="C53" i="54"/>
  <c r="B53" i="54"/>
  <c r="Q52" i="54"/>
  <c r="H52" i="54"/>
  <c r="D52" i="54"/>
  <c r="C52" i="54"/>
  <c r="B52" i="54"/>
  <c r="Q51" i="54"/>
  <c r="H51" i="54"/>
  <c r="D51" i="54"/>
  <c r="C51" i="54"/>
  <c r="B51" i="54"/>
  <c r="Q50" i="54"/>
  <c r="H50" i="54"/>
  <c r="D50" i="54"/>
  <c r="C50" i="54"/>
  <c r="B50" i="54"/>
  <c r="Q49" i="54"/>
  <c r="H49" i="54"/>
  <c r="D49" i="54"/>
  <c r="C49" i="54"/>
  <c r="B49" i="54"/>
  <c r="Q48" i="54"/>
  <c r="H48" i="54"/>
  <c r="D48" i="54"/>
  <c r="C48" i="54"/>
  <c r="B48" i="54"/>
  <c r="Q47" i="54"/>
  <c r="H47" i="54"/>
  <c r="D47" i="54"/>
  <c r="C47" i="54"/>
  <c r="B47" i="54"/>
  <c r="Q46" i="54"/>
  <c r="H46" i="54"/>
  <c r="D46" i="54"/>
  <c r="C46" i="54"/>
  <c r="B46" i="54"/>
  <c r="Q44" i="54"/>
  <c r="H44" i="54"/>
  <c r="D44" i="54"/>
  <c r="C44" i="54"/>
  <c r="B44" i="54"/>
  <c r="Q43" i="54"/>
  <c r="H43" i="54"/>
  <c r="D43" i="54"/>
  <c r="C43" i="54"/>
  <c r="B43" i="54"/>
  <c r="Q42" i="54"/>
  <c r="H42" i="54"/>
  <c r="D42" i="54"/>
  <c r="C42" i="54"/>
  <c r="B42" i="54"/>
  <c r="Q41" i="54"/>
  <c r="H41" i="54"/>
  <c r="D41" i="54"/>
  <c r="C41" i="54"/>
  <c r="B41" i="54"/>
  <c r="Q40" i="54"/>
  <c r="H40" i="54"/>
  <c r="D40" i="54"/>
  <c r="C40" i="54"/>
  <c r="B40" i="54"/>
  <c r="Q39" i="54"/>
  <c r="H39" i="54"/>
  <c r="D39" i="54"/>
  <c r="C39" i="54"/>
  <c r="B39" i="54"/>
  <c r="Q37" i="54"/>
  <c r="H37" i="54"/>
  <c r="D37" i="54"/>
  <c r="C37" i="54"/>
  <c r="B37" i="54"/>
  <c r="Q36" i="54"/>
  <c r="H36" i="54"/>
  <c r="D36" i="54"/>
  <c r="C36" i="54"/>
  <c r="B36" i="54"/>
  <c r="Q35" i="54"/>
  <c r="H35" i="54"/>
  <c r="D35" i="54"/>
  <c r="C35" i="54"/>
  <c r="B35" i="54"/>
  <c r="Q34" i="54"/>
  <c r="H34" i="54"/>
  <c r="D34" i="54"/>
  <c r="C34" i="54"/>
  <c r="B34" i="54"/>
  <c r="Q33" i="54"/>
  <c r="H33" i="54"/>
  <c r="D33" i="54"/>
  <c r="C33" i="54"/>
  <c r="B33" i="54"/>
  <c r="Q32" i="54"/>
  <c r="H32" i="54"/>
  <c r="D32" i="54"/>
  <c r="C32" i="54"/>
  <c r="B32" i="54"/>
  <c r="Q31" i="54"/>
  <c r="H31" i="54"/>
  <c r="D31" i="54"/>
  <c r="C31" i="54"/>
  <c r="B31" i="54"/>
  <c r="Q30" i="54"/>
  <c r="H30" i="54"/>
  <c r="D30" i="54"/>
  <c r="C30" i="54"/>
  <c r="B30" i="54"/>
  <c r="Q29" i="54"/>
  <c r="H29" i="54"/>
  <c r="D29" i="54"/>
  <c r="C29" i="54"/>
  <c r="B29" i="54"/>
  <c r="Q28" i="54"/>
  <c r="H28" i="54"/>
  <c r="D28" i="54"/>
  <c r="C28" i="54"/>
  <c r="B28" i="54"/>
  <c r="Q26" i="54"/>
  <c r="H26" i="54"/>
  <c r="D26" i="54"/>
  <c r="C26" i="54"/>
  <c r="B26" i="54"/>
  <c r="Q25" i="54"/>
  <c r="H25" i="54"/>
  <c r="D25" i="54"/>
  <c r="C25" i="54"/>
  <c r="B25" i="54"/>
  <c r="Q24" i="54"/>
  <c r="H24" i="54"/>
  <c r="D24" i="54"/>
  <c r="C24" i="54"/>
  <c r="B24" i="54"/>
  <c r="Q23" i="54"/>
  <c r="H23" i="54"/>
  <c r="D23" i="54"/>
  <c r="C23" i="54"/>
  <c r="B23" i="54"/>
  <c r="Q21" i="54"/>
  <c r="H21" i="54"/>
  <c r="D21" i="54"/>
  <c r="C21" i="54"/>
  <c r="B21" i="54"/>
  <c r="Q20" i="54"/>
  <c r="H20" i="54"/>
  <c r="D20" i="54"/>
  <c r="C20" i="54"/>
  <c r="B20" i="54"/>
  <c r="Q19" i="54"/>
  <c r="H19" i="54"/>
  <c r="D19" i="54"/>
  <c r="C19" i="54"/>
  <c r="B19" i="54"/>
  <c r="Q18" i="54"/>
  <c r="H18" i="54"/>
  <c r="D18" i="54"/>
  <c r="C18" i="54"/>
  <c r="B18" i="54"/>
  <c r="Q17" i="54"/>
  <c r="H17" i="54"/>
  <c r="D17" i="54"/>
  <c r="C17" i="54"/>
  <c r="B17" i="54"/>
  <c r="Q16" i="54"/>
  <c r="H16" i="54"/>
  <c r="D16" i="54"/>
  <c r="C16" i="54"/>
  <c r="B16" i="54"/>
  <c r="Q15" i="54"/>
  <c r="H15" i="54"/>
  <c r="D15" i="54"/>
  <c r="C15" i="54"/>
  <c r="B15" i="54"/>
  <c r="Q14" i="54"/>
  <c r="H14" i="54"/>
  <c r="D14" i="54"/>
  <c r="C14" i="54"/>
  <c r="B14" i="54"/>
  <c r="Q13" i="54"/>
  <c r="H13" i="54"/>
  <c r="D13" i="54"/>
  <c r="C13" i="54"/>
  <c r="B13" i="54"/>
  <c r="Q12" i="54"/>
  <c r="H12" i="54"/>
  <c r="D12" i="54"/>
  <c r="C12" i="54"/>
  <c r="B12" i="54"/>
  <c r="Q10" i="54"/>
  <c r="H10" i="54"/>
  <c r="D10" i="54"/>
  <c r="C10" i="54"/>
  <c r="B10" i="54"/>
  <c r="Q9" i="54"/>
  <c r="H9" i="54"/>
  <c r="D9" i="54"/>
  <c r="C9" i="54"/>
  <c r="B9" i="54"/>
  <c r="Q8" i="54"/>
  <c r="H8" i="54"/>
  <c r="D8" i="54"/>
  <c r="C8" i="54"/>
  <c r="B8" i="54"/>
  <c r="Q7" i="54"/>
  <c r="H7" i="54"/>
  <c r="D7" i="54"/>
  <c r="C7" i="54"/>
  <c r="B7" i="54"/>
  <c r="Q6" i="54"/>
  <c r="H6" i="54"/>
  <c r="D6" i="54"/>
  <c r="C6" i="54"/>
  <c r="B6" i="54"/>
  <c r="Q5" i="54"/>
  <c r="H5" i="54"/>
  <c r="D5" i="54"/>
  <c r="C5" i="54"/>
  <c r="B5" i="54"/>
  <c r="A1" i="54"/>
  <c r="P45" i="39"/>
  <c r="O45" i="39"/>
  <c r="N45" i="39"/>
  <c r="M45" i="39"/>
  <c r="L45" i="39"/>
  <c r="K45" i="39"/>
  <c r="J45" i="39"/>
  <c r="I45" i="39"/>
  <c r="H45" i="39"/>
  <c r="G45" i="39"/>
  <c r="F45" i="39"/>
  <c r="E45" i="39"/>
  <c r="P44" i="39"/>
  <c r="O44" i="39"/>
  <c r="N44" i="39"/>
  <c r="M44" i="39"/>
  <c r="L44" i="39"/>
  <c r="K44" i="39"/>
  <c r="J44" i="39"/>
  <c r="I44" i="39"/>
  <c r="H44" i="39"/>
  <c r="G44" i="39"/>
  <c r="F44" i="39"/>
  <c r="E44" i="39"/>
  <c r="P43" i="39"/>
  <c r="O43" i="39"/>
  <c r="N43" i="39"/>
  <c r="M43" i="39"/>
  <c r="L43" i="39"/>
  <c r="K43" i="39"/>
  <c r="J43" i="39"/>
  <c r="I43" i="39"/>
  <c r="H43" i="39"/>
  <c r="G43" i="39"/>
  <c r="F43" i="39"/>
  <c r="E43" i="39"/>
  <c r="P42" i="39"/>
  <c r="O42" i="39"/>
  <c r="N42" i="39"/>
  <c r="M42" i="39"/>
  <c r="L42" i="39"/>
  <c r="K42" i="39"/>
  <c r="J42" i="39"/>
  <c r="I42" i="39"/>
  <c r="H42" i="39"/>
  <c r="G42" i="39"/>
  <c r="F42" i="39"/>
  <c r="E42" i="39"/>
  <c r="P41" i="39"/>
  <c r="O41" i="39"/>
  <c r="N41" i="39"/>
  <c r="M41" i="39"/>
  <c r="L41" i="39"/>
  <c r="K41" i="39"/>
  <c r="J41" i="39"/>
  <c r="I41" i="39"/>
  <c r="H41" i="39"/>
  <c r="G41" i="39"/>
  <c r="F41" i="39"/>
  <c r="E41" i="39"/>
  <c r="P40" i="39"/>
  <c r="O40" i="39"/>
  <c r="N40" i="39"/>
  <c r="M40" i="39"/>
  <c r="L40" i="39"/>
  <c r="K40" i="39"/>
  <c r="J40" i="39"/>
  <c r="I40" i="39"/>
  <c r="H40" i="39"/>
  <c r="G40" i="39"/>
  <c r="F40" i="39"/>
  <c r="E40" i="39"/>
  <c r="P39" i="39"/>
  <c r="O39" i="39"/>
  <c r="N39" i="39"/>
  <c r="M39" i="39"/>
  <c r="L39" i="39"/>
  <c r="K39" i="39"/>
  <c r="J39" i="39"/>
  <c r="I39" i="39"/>
  <c r="H39" i="39"/>
  <c r="G39" i="39"/>
  <c r="F39" i="39"/>
  <c r="E39" i="39"/>
  <c r="P37" i="39"/>
  <c r="O37" i="39"/>
  <c r="N37" i="39"/>
  <c r="M37" i="39"/>
  <c r="L37" i="39"/>
  <c r="K37" i="39"/>
  <c r="J37" i="39"/>
  <c r="I37" i="39"/>
  <c r="H37" i="39"/>
  <c r="G37" i="39"/>
  <c r="F37" i="39"/>
  <c r="E37" i="39"/>
  <c r="P36" i="39"/>
  <c r="O36" i="39"/>
  <c r="N36" i="39"/>
  <c r="M36" i="39"/>
  <c r="L36" i="39"/>
  <c r="K36" i="39"/>
  <c r="J36" i="39"/>
  <c r="I36" i="39"/>
  <c r="H36" i="39"/>
  <c r="G36" i="39"/>
  <c r="F36" i="39"/>
  <c r="E36" i="39"/>
  <c r="P35" i="39"/>
  <c r="O35" i="39"/>
  <c r="N35" i="39"/>
  <c r="M35" i="39"/>
  <c r="L35" i="39"/>
  <c r="K35" i="39"/>
  <c r="J35" i="39"/>
  <c r="I35" i="39"/>
  <c r="H35" i="39"/>
  <c r="G35" i="39"/>
  <c r="F35" i="39"/>
  <c r="E35" i="39"/>
  <c r="P34" i="39"/>
  <c r="O34" i="39"/>
  <c r="N34" i="39"/>
  <c r="M34" i="39"/>
  <c r="L34" i="39"/>
  <c r="K34" i="39"/>
  <c r="J34" i="39"/>
  <c r="I34" i="39"/>
  <c r="H34" i="39"/>
  <c r="G34" i="39"/>
  <c r="F34" i="39"/>
  <c r="E34" i="39"/>
  <c r="P33" i="39"/>
  <c r="O33" i="39"/>
  <c r="N33" i="39"/>
  <c r="M33" i="39"/>
  <c r="L33" i="39"/>
  <c r="K33" i="39"/>
  <c r="J33" i="39"/>
  <c r="I33" i="39"/>
  <c r="H33" i="39"/>
  <c r="G33" i="39"/>
  <c r="F33" i="39"/>
  <c r="E33" i="39"/>
  <c r="P32" i="39"/>
  <c r="O32" i="39"/>
  <c r="N32" i="39"/>
  <c r="M32" i="39"/>
  <c r="L32" i="39"/>
  <c r="K32" i="39"/>
  <c r="J32" i="39"/>
  <c r="I32" i="39"/>
  <c r="H32" i="39"/>
  <c r="G32" i="39"/>
  <c r="F32" i="39"/>
  <c r="E32" i="39"/>
  <c r="P30" i="39"/>
  <c r="O30" i="39"/>
  <c r="N30" i="39"/>
  <c r="M30" i="39"/>
  <c r="L30" i="39"/>
  <c r="K30" i="39"/>
  <c r="J30" i="39"/>
  <c r="I30" i="39"/>
  <c r="H30" i="39"/>
  <c r="G30" i="39"/>
  <c r="F30" i="39"/>
  <c r="E30" i="39"/>
  <c r="P29" i="39"/>
  <c r="O29" i="39"/>
  <c r="N29" i="39"/>
  <c r="M29" i="39"/>
  <c r="L29" i="39"/>
  <c r="K29" i="39"/>
  <c r="J29" i="39"/>
  <c r="I29" i="39"/>
  <c r="H29" i="39"/>
  <c r="G29" i="39"/>
  <c r="F29" i="39"/>
  <c r="E29" i="39"/>
  <c r="P28" i="39"/>
  <c r="O28" i="39"/>
  <c r="N28" i="39"/>
  <c r="M28" i="39"/>
  <c r="L28" i="39"/>
  <c r="K28" i="39"/>
  <c r="J28" i="39"/>
  <c r="I28" i="39"/>
  <c r="H28" i="39"/>
  <c r="G28" i="39"/>
  <c r="F28" i="39"/>
  <c r="E28" i="39"/>
  <c r="P27" i="39"/>
  <c r="O27" i="39"/>
  <c r="N27" i="39"/>
  <c r="M27" i="39"/>
  <c r="L27" i="39"/>
  <c r="K27" i="39"/>
  <c r="J27" i="39"/>
  <c r="I27" i="39"/>
  <c r="H27" i="39"/>
  <c r="G27" i="39"/>
  <c r="F27" i="39"/>
  <c r="E27" i="39"/>
  <c r="P25" i="39"/>
  <c r="O25" i="39"/>
  <c r="N25" i="39"/>
  <c r="M25" i="39"/>
  <c r="L25" i="39"/>
  <c r="K25" i="39"/>
  <c r="J25" i="39"/>
  <c r="I25" i="39"/>
  <c r="H25" i="39"/>
  <c r="G25" i="39"/>
  <c r="F25" i="39"/>
  <c r="E25" i="39"/>
  <c r="P24" i="39"/>
  <c r="O24" i="39"/>
  <c r="N24" i="39"/>
  <c r="M24" i="39"/>
  <c r="L24" i="39"/>
  <c r="K24" i="39"/>
  <c r="J24" i="39"/>
  <c r="I24" i="39"/>
  <c r="H24" i="39"/>
  <c r="G24" i="39"/>
  <c r="F24" i="39"/>
  <c r="E24" i="39"/>
  <c r="P23" i="39"/>
  <c r="O23" i="39"/>
  <c r="N23" i="39"/>
  <c r="M23" i="39"/>
  <c r="L23" i="39"/>
  <c r="K23" i="39"/>
  <c r="J23" i="39"/>
  <c r="I23" i="39"/>
  <c r="H23" i="39"/>
  <c r="G23" i="39"/>
  <c r="F23" i="39"/>
  <c r="E23" i="39"/>
  <c r="P22" i="39"/>
  <c r="O22" i="39"/>
  <c r="N22" i="39"/>
  <c r="M22" i="39"/>
  <c r="L22" i="39"/>
  <c r="K22" i="39"/>
  <c r="J22" i="39"/>
  <c r="I22" i="39"/>
  <c r="H22" i="39"/>
  <c r="G22" i="39"/>
  <c r="F22" i="39"/>
  <c r="E22" i="39"/>
  <c r="P21" i="39"/>
  <c r="O21" i="39"/>
  <c r="N21" i="39"/>
  <c r="M21" i="39"/>
  <c r="L21" i="39"/>
  <c r="K21" i="39"/>
  <c r="J21" i="39"/>
  <c r="I21" i="39"/>
  <c r="H21" i="39"/>
  <c r="G21" i="39"/>
  <c r="F21" i="39"/>
  <c r="E21" i="39"/>
  <c r="P19" i="39"/>
  <c r="O19" i="39"/>
  <c r="N19" i="39"/>
  <c r="M19" i="39"/>
  <c r="L19" i="39"/>
  <c r="K19" i="39"/>
  <c r="J19" i="39"/>
  <c r="I19" i="39"/>
  <c r="H19" i="39"/>
  <c r="G19" i="39"/>
  <c r="F19" i="39"/>
  <c r="E19" i="39"/>
  <c r="P18" i="39"/>
  <c r="O18" i="39"/>
  <c r="N18" i="39"/>
  <c r="M18" i="39"/>
  <c r="L18" i="39"/>
  <c r="K18" i="39"/>
  <c r="J18" i="39"/>
  <c r="I18" i="39"/>
  <c r="H18" i="39"/>
  <c r="G18" i="39"/>
  <c r="F18" i="39"/>
  <c r="E18" i="39"/>
  <c r="P17" i="39"/>
  <c r="O17" i="39"/>
  <c r="N17" i="39"/>
  <c r="M17" i="39"/>
  <c r="L17" i="39"/>
  <c r="K17" i="39"/>
  <c r="J17" i="39"/>
  <c r="I17" i="39"/>
  <c r="H17" i="39"/>
  <c r="G17" i="39"/>
  <c r="F17" i="39"/>
  <c r="E17" i="39"/>
  <c r="P16" i="39"/>
  <c r="O16" i="39"/>
  <c r="N16" i="39"/>
  <c r="M16" i="39"/>
  <c r="L16" i="39"/>
  <c r="K16" i="39"/>
  <c r="J16" i="39"/>
  <c r="I16" i="39"/>
  <c r="H16" i="39"/>
  <c r="G16" i="39"/>
  <c r="F16" i="39"/>
  <c r="E16" i="39"/>
  <c r="P14" i="39"/>
  <c r="O14" i="39"/>
  <c r="N14" i="39"/>
  <c r="M14" i="39"/>
  <c r="L14" i="39"/>
  <c r="K14" i="39"/>
  <c r="J14" i="39"/>
  <c r="I14" i="39"/>
  <c r="H14" i="39"/>
  <c r="G14" i="39"/>
  <c r="F14" i="39"/>
  <c r="E14" i="39"/>
  <c r="P13" i="39"/>
  <c r="O13" i="39"/>
  <c r="N13" i="39"/>
  <c r="M13" i="39"/>
  <c r="L13" i="39"/>
  <c r="K13" i="39"/>
  <c r="J13" i="39"/>
  <c r="I13" i="39"/>
  <c r="H13" i="39"/>
  <c r="G13" i="39"/>
  <c r="F13" i="39"/>
  <c r="E13" i="39"/>
  <c r="P12" i="39"/>
  <c r="O12" i="39"/>
  <c r="N12" i="39"/>
  <c r="M12" i="39"/>
  <c r="L12" i="39"/>
  <c r="K12" i="39"/>
  <c r="J12" i="39"/>
  <c r="I12" i="39"/>
  <c r="H12" i="39"/>
  <c r="G12" i="39"/>
  <c r="F12" i="39"/>
  <c r="E12" i="39"/>
  <c r="P11" i="39"/>
  <c r="O11" i="39"/>
  <c r="N11" i="39"/>
  <c r="M11" i="39"/>
  <c r="L11" i="39"/>
  <c r="K11" i="39"/>
  <c r="J11" i="39"/>
  <c r="I11" i="39"/>
  <c r="H11" i="39"/>
  <c r="G11" i="39"/>
  <c r="F11" i="39"/>
  <c r="E11" i="39"/>
  <c r="P10" i="39"/>
  <c r="O10" i="39"/>
  <c r="N10" i="39"/>
  <c r="M10" i="39"/>
  <c r="L10" i="39"/>
  <c r="K10" i="39"/>
  <c r="J10" i="39"/>
  <c r="I10" i="39"/>
  <c r="H10" i="39"/>
  <c r="G10" i="39"/>
  <c r="F10" i="39"/>
  <c r="E10" i="39"/>
  <c r="P8" i="39"/>
  <c r="O8" i="39"/>
  <c r="N8" i="39"/>
  <c r="M8" i="39"/>
  <c r="L8" i="39"/>
  <c r="K8" i="39"/>
  <c r="J8" i="39"/>
  <c r="I8" i="39"/>
  <c r="H8" i="39"/>
  <c r="G8" i="39"/>
  <c r="F8" i="39"/>
  <c r="E8" i="39"/>
  <c r="P7" i="39"/>
  <c r="O7" i="39"/>
  <c r="N7" i="39"/>
  <c r="M7" i="39"/>
  <c r="L7" i="39"/>
  <c r="K7" i="39"/>
  <c r="J7" i="39"/>
  <c r="I7" i="39"/>
  <c r="H7" i="39"/>
  <c r="G7" i="39"/>
  <c r="F7" i="39"/>
  <c r="E7" i="39"/>
  <c r="P6" i="39"/>
  <c r="O6" i="39"/>
  <c r="N6" i="39"/>
  <c r="M6" i="39"/>
  <c r="L6" i="39"/>
  <c r="K6" i="39"/>
  <c r="J6" i="39"/>
  <c r="I6" i="39"/>
  <c r="H6" i="39"/>
  <c r="G6" i="39"/>
  <c r="F6" i="39"/>
  <c r="E6" i="39"/>
  <c r="P5" i="39"/>
  <c r="O5" i="39"/>
  <c r="N5" i="39"/>
  <c r="M5" i="39"/>
  <c r="L5" i="39"/>
  <c r="K5" i="39"/>
  <c r="J5" i="39"/>
  <c r="I5" i="39"/>
  <c r="H5" i="39"/>
  <c r="G5" i="39"/>
  <c r="F5" i="39"/>
  <c r="E5" i="39"/>
  <c r="P4" i="39"/>
  <c r="O4" i="39"/>
  <c r="N4" i="39"/>
  <c r="M4" i="39"/>
  <c r="L4" i="39"/>
  <c r="K4" i="39"/>
  <c r="J4" i="39"/>
  <c r="I4" i="39"/>
  <c r="H4" i="39"/>
  <c r="G4" i="39"/>
  <c r="F4" i="39"/>
  <c r="E4" i="39"/>
  <c r="A1" i="39"/>
  <c r="P29" i="86"/>
  <c r="O29" i="86"/>
  <c r="N29" i="86"/>
  <c r="M29" i="86"/>
  <c r="L29" i="86"/>
  <c r="K29" i="86"/>
  <c r="J29" i="86"/>
  <c r="I29" i="86"/>
  <c r="H29" i="86"/>
  <c r="G29" i="86"/>
  <c r="F29" i="86"/>
  <c r="E29" i="86"/>
  <c r="P28" i="86"/>
  <c r="O28" i="86"/>
  <c r="N28" i="86"/>
  <c r="M28" i="86"/>
  <c r="L28" i="86"/>
  <c r="J28" i="86"/>
  <c r="I28" i="86"/>
  <c r="H28" i="86"/>
  <c r="G28" i="86"/>
  <c r="F28" i="86"/>
  <c r="E28" i="86"/>
  <c r="P32" i="86"/>
  <c r="O32" i="86"/>
  <c r="N32" i="86"/>
  <c r="M32" i="86"/>
  <c r="L32" i="86"/>
  <c r="K32" i="86"/>
  <c r="J32" i="86"/>
  <c r="I32" i="86"/>
  <c r="H32" i="86"/>
  <c r="G32" i="86"/>
  <c r="F32" i="86"/>
  <c r="E32" i="86"/>
  <c r="O23" i="86"/>
  <c r="N23" i="86"/>
  <c r="M23" i="86"/>
  <c r="J23" i="86"/>
  <c r="I23" i="86"/>
  <c r="H23" i="86"/>
  <c r="G23" i="86"/>
  <c r="F23" i="86"/>
  <c r="E23" i="86"/>
  <c r="P19" i="86"/>
  <c r="O19" i="86"/>
  <c r="N19" i="86"/>
  <c r="M19" i="86"/>
  <c r="L19" i="86"/>
  <c r="K19" i="86"/>
  <c r="J19" i="86"/>
  <c r="I19" i="86"/>
  <c r="H19" i="86"/>
  <c r="G19" i="86"/>
  <c r="F19" i="86"/>
  <c r="E19" i="86"/>
  <c r="P16" i="86"/>
  <c r="N16" i="86"/>
  <c r="M16" i="86"/>
  <c r="L16" i="86"/>
  <c r="J16" i="86"/>
  <c r="P15" i="86"/>
  <c r="O15" i="86"/>
  <c r="N15" i="86"/>
  <c r="M15" i="86"/>
  <c r="L15" i="86"/>
  <c r="K15" i="86"/>
  <c r="J15" i="86"/>
  <c r="I15" i="86"/>
  <c r="G15" i="86"/>
  <c r="E15" i="86"/>
  <c r="P14" i="86"/>
  <c r="O14" i="86"/>
  <c r="N14" i="86"/>
  <c r="M14" i="86"/>
  <c r="K14" i="86"/>
  <c r="I14" i="86"/>
  <c r="G14" i="86"/>
  <c r="E14" i="86"/>
  <c r="P9" i="86"/>
  <c r="O9" i="86"/>
  <c r="N9" i="86"/>
  <c r="M9" i="86"/>
  <c r="L9" i="86"/>
  <c r="K9" i="86"/>
  <c r="J9" i="86"/>
  <c r="I9" i="86"/>
  <c r="H9" i="86"/>
  <c r="G9" i="86"/>
  <c r="F9" i="86"/>
  <c r="E9" i="86"/>
  <c r="R4" i="86"/>
  <c r="P4" i="86"/>
  <c r="O4" i="86"/>
  <c r="N4" i="86"/>
  <c r="L4" i="86"/>
  <c r="K4" i="86"/>
  <c r="J4" i="86"/>
  <c r="I4" i="86"/>
  <c r="H4" i="86"/>
  <c r="G4" i="86"/>
  <c r="C126" i="55"/>
  <c r="B126" i="55"/>
  <c r="C147" i="55"/>
  <c r="B147" i="55"/>
  <c r="C134" i="55"/>
  <c r="B134" i="55"/>
  <c r="C145" i="55"/>
  <c r="B145" i="55"/>
  <c r="C143" i="55"/>
  <c r="B143" i="55"/>
  <c r="C139" i="55"/>
  <c r="B139" i="55"/>
  <c r="C117" i="55"/>
  <c r="B117" i="55"/>
  <c r="C118" i="55"/>
  <c r="B118" i="55"/>
  <c r="C144" i="55"/>
  <c r="B144" i="55"/>
  <c r="C120" i="55"/>
  <c r="B120" i="55"/>
  <c r="C125" i="55"/>
  <c r="B125" i="55"/>
  <c r="C112" i="55"/>
  <c r="B112" i="55"/>
  <c r="C135" i="55"/>
  <c r="B135" i="55"/>
  <c r="C127" i="55"/>
  <c r="B127" i="55"/>
  <c r="C122" i="55"/>
  <c r="B122" i="55"/>
  <c r="C111" i="55"/>
  <c r="B111" i="55"/>
  <c r="C129" i="55"/>
  <c r="B129" i="55"/>
  <c r="C121" i="55"/>
  <c r="B121" i="55"/>
  <c r="C115" i="55"/>
  <c r="B115" i="55"/>
  <c r="C141" i="55"/>
  <c r="B141" i="55"/>
  <c r="C133" i="55"/>
  <c r="B133" i="55"/>
  <c r="C123" i="55"/>
  <c r="B123" i="55"/>
  <c r="C146" i="55"/>
  <c r="B146" i="55"/>
  <c r="C113" i="55"/>
  <c r="B113" i="55"/>
  <c r="C119" i="55"/>
  <c r="B119" i="55"/>
  <c r="C114" i="55"/>
  <c r="B114" i="55"/>
  <c r="C116" i="55"/>
  <c r="B116" i="55"/>
  <c r="C130" i="55"/>
  <c r="B130" i="55"/>
  <c r="C142" i="55"/>
  <c r="B142" i="55"/>
  <c r="C124" i="55"/>
  <c r="B124" i="55"/>
  <c r="C103" i="55"/>
  <c r="B103" i="55"/>
  <c r="C86" i="55"/>
  <c r="B86" i="55"/>
  <c r="C104" i="55"/>
  <c r="B104" i="55"/>
  <c r="C95" i="55"/>
  <c r="B95" i="55"/>
  <c r="C84" i="55"/>
  <c r="B84" i="55"/>
  <c r="C94" i="55"/>
  <c r="B94" i="55"/>
  <c r="C108" i="55"/>
  <c r="B108" i="55"/>
  <c r="C100" i="55"/>
  <c r="B100" i="55"/>
  <c r="C80" i="55"/>
  <c r="B80" i="55"/>
  <c r="C82" i="55"/>
  <c r="B82" i="55"/>
  <c r="C83" i="55"/>
  <c r="B83" i="55"/>
  <c r="C90" i="55"/>
  <c r="B90" i="55"/>
  <c r="C89" i="55"/>
  <c r="B89" i="55"/>
  <c r="C96" i="55"/>
  <c r="B96" i="55"/>
  <c r="C92" i="55"/>
  <c r="B92" i="55"/>
  <c r="C85" i="55"/>
  <c r="B85" i="55"/>
  <c r="C79" i="55"/>
  <c r="B79" i="55"/>
  <c r="C99" i="55"/>
  <c r="B99" i="55"/>
  <c r="C78" i="55"/>
  <c r="B78" i="55"/>
  <c r="C107" i="55"/>
  <c r="B107" i="55"/>
  <c r="C87" i="55"/>
  <c r="B87" i="55"/>
  <c r="C97" i="55"/>
  <c r="B97" i="55"/>
  <c r="C81" i="55"/>
  <c r="B81" i="55"/>
  <c r="C93" i="55"/>
  <c r="B93" i="55"/>
  <c r="C88" i="55"/>
  <c r="B88" i="55"/>
  <c r="C91" i="55"/>
  <c r="B91" i="55"/>
  <c r="C75" i="55"/>
  <c r="B75" i="55"/>
  <c r="C74" i="55"/>
  <c r="B74" i="55"/>
  <c r="C76" i="55"/>
  <c r="B76" i="55"/>
  <c r="C69" i="55"/>
  <c r="B69" i="55"/>
  <c r="C73" i="55"/>
  <c r="B73" i="55"/>
  <c r="C72" i="55"/>
  <c r="B72" i="55"/>
  <c r="C71" i="55"/>
  <c r="B71" i="55"/>
  <c r="C70" i="55"/>
  <c r="B70" i="55"/>
  <c r="C68" i="55"/>
  <c r="B68" i="55"/>
  <c r="C66" i="55"/>
  <c r="B66" i="55"/>
  <c r="C49" i="55"/>
  <c r="B49" i="55"/>
  <c r="C59" i="55"/>
  <c r="B59" i="55"/>
  <c r="C57" i="55"/>
  <c r="B57" i="55"/>
  <c r="C46" i="55"/>
  <c r="B46" i="55"/>
  <c r="C65" i="55"/>
  <c r="B65" i="55"/>
  <c r="C51" i="55"/>
  <c r="B51" i="55"/>
  <c r="C58" i="55"/>
  <c r="B58" i="55"/>
  <c r="C54" i="55"/>
  <c r="B54" i="55"/>
  <c r="C60" i="55"/>
  <c r="B60" i="55"/>
  <c r="C55" i="55"/>
  <c r="B55" i="55"/>
  <c r="C52" i="55"/>
  <c r="B52" i="55"/>
  <c r="C45" i="55"/>
  <c r="B45" i="55"/>
  <c r="C43" i="55"/>
  <c r="B43" i="55"/>
  <c r="C41" i="55"/>
  <c r="B41" i="55"/>
  <c r="C53" i="55"/>
  <c r="B53" i="55"/>
  <c r="C47" i="55"/>
  <c r="B47" i="55"/>
  <c r="C63" i="55"/>
  <c r="B63" i="55"/>
  <c r="C44" i="55"/>
  <c r="B44" i="55"/>
  <c r="C50" i="55"/>
  <c r="B50" i="55"/>
  <c r="C40" i="55"/>
  <c r="B40" i="55"/>
  <c r="C48" i="55"/>
  <c r="B48" i="55"/>
  <c r="C42" i="55"/>
  <c r="B42" i="55"/>
  <c r="C56" i="55"/>
  <c r="B56" i="55"/>
  <c r="C61" i="55"/>
  <c r="B61" i="55"/>
  <c r="C33" i="55"/>
  <c r="B33" i="55"/>
  <c r="C32" i="55"/>
  <c r="B32" i="55"/>
  <c r="C38" i="55"/>
  <c r="B38" i="55"/>
  <c r="C36" i="55"/>
  <c r="B36" i="55"/>
  <c r="C31" i="55"/>
  <c r="B31" i="55"/>
  <c r="C35" i="55"/>
  <c r="B35" i="55"/>
  <c r="C34" i="55"/>
  <c r="B34" i="55"/>
  <c r="C6" i="55"/>
  <c r="B6" i="55"/>
  <c r="C17" i="55"/>
  <c r="B17" i="55"/>
  <c r="C10" i="55"/>
  <c r="B10" i="55"/>
  <c r="C9" i="55"/>
  <c r="B9" i="55"/>
  <c r="C7" i="55"/>
  <c r="B7" i="55"/>
  <c r="C12" i="55"/>
  <c r="B12" i="55"/>
  <c r="C18" i="55"/>
  <c r="B18" i="55"/>
  <c r="C8" i="55"/>
  <c r="B8" i="55"/>
  <c r="C11" i="55"/>
  <c r="B11" i="55"/>
  <c r="C5" i="55"/>
  <c r="B5" i="55"/>
  <c r="C16" i="55"/>
  <c r="A1" i="55"/>
  <c r="R87" i="82"/>
  <c r="P87" i="82"/>
  <c r="O87" i="82"/>
  <c r="N87" i="82"/>
  <c r="M87" i="82"/>
  <c r="L87" i="82"/>
  <c r="K87" i="82"/>
  <c r="J87" i="82"/>
  <c r="I87" i="82"/>
  <c r="H87" i="82"/>
  <c r="G87" i="82"/>
  <c r="F87" i="82"/>
  <c r="E87" i="82"/>
  <c r="R86" i="82"/>
  <c r="P86" i="82"/>
  <c r="O86" i="82"/>
  <c r="N86" i="82"/>
  <c r="M86" i="82"/>
  <c r="L86" i="82"/>
  <c r="K86" i="82"/>
  <c r="J86" i="82"/>
  <c r="I86" i="82"/>
  <c r="H86" i="82"/>
  <c r="G86" i="82"/>
  <c r="F86" i="82"/>
  <c r="E86" i="82"/>
  <c r="R85" i="82"/>
  <c r="P85" i="82"/>
  <c r="O85" i="82"/>
  <c r="N85" i="82"/>
  <c r="M85" i="82"/>
  <c r="L85" i="82"/>
  <c r="K85" i="82"/>
  <c r="J85" i="82"/>
  <c r="I85" i="82"/>
  <c r="H85" i="82"/>
  <c r="G85" i="82"/>
  <c r="F85" i="82"/>
  <c r="E85" i="82"/>
  <c r="R84" i="82"/>
  <c r="P84" i="82"/>
  <c r="O84" i="82"/>
  <c r="N84" i="82"/>
  <c r="M84" i="82"/>
  <c r="L84" i="82"/>
  <c r="K84" i="82"/>
  <c r="J84" i="82"/>
  <c r="I84" i="82"/>
  <c r="H84" i="82"/>
  <c r="G84" i="82"/>
  <c r="F84" i="82"/>
  <c r="E84" i="82"/>
  <c r="R83" i="82"/>
  <c r="P83" i="82"/>
  <c r="O83" i="82"/>
  <c r="N83" i="82"/>
  <c r="M83" i="82"/>
  <c r="L83" i="82"/>
  <c r="K83" i="82"/>
  <c r="J83" i="82"/>
  <c r="I83" i="82"/>
  <c r="H83" i="82"/>
  <c r="G83" i="82"/>
  <c r="F83" i="82"/>
  <c r="E83" i="82"/>
  <c r="R82" i="82"/>
  <c r="P82" i="82"/>
  <c r="O82" i="82"/>
  <c r="N82" i="82"/>
  <c r="M82" i="82"/>
  <c r="L82" i="82"/>
  <c r="K82" i="82"/>
  <c r="J82" i="82"/>
  <c r="I82" i="82"/>
  <c r="H82" i="82"/>
  <c r="G82" i="82"/>
  <c r="F82" i="82"/>
  <c r="E82" i="82"/>
  <c r="R81" i="82"/>
  <c r="P81" i="82"/>
  <c r="O81" i="82"/>
  <c r="N81" i="82"/>
  <c r="M81" i="82"/>
  <c r="L81" i="82"/>
  <c r="K81" i="82"/>
  <c r="J81" i="82"/>
  <c r="I81" i="82"/>
  <c r="H81" i="82"/>
  <c r="G81" i="82"/>
  <c r="F81" i="82"/>
  <c r="E81" i="82"/>
  <c r="R80" i="82"/>
  <c r="P80" i="82"/>
  <c r="O80" i="82"/>
  <c r="N80" i="82"/>
  <c r="M80" i="82"/>
  <c r="L80" i="82"/>
  <c r="K80" i="82"/>
  <c r="J80" i="82"/>
  <c r="I80" i="82"/>
  <c r="H80" i="82"/>
  <c r="G80" i="82"/>
  <c r="F80" i="82"/>
  <c r="E80" i="82"/>
  <c r="R79" i="82"/>
  <c r="P79" i="82"/>
  <c r="O79" i="82"/>
  <c r="N79" i="82"/>
  <c r="M79" i="82"/>
  <c r="L79" i="82"/>
  <c r="K79" i="82"/>
  <c r="J79" i="82"/>
  <c r="I79" i="82"/>
  <c r="H79" i="82"/>
  <c r="G79" i="82"/>
  <c r="F79" i="82"/>
  <c r="E79" i="82"/>
  <c r="R78" i="82"/>
  <c r="P78" i="82"/>
  <c r="O78" i="82"/>
  <c r="N78" i="82"/>
  <c r="M78" i="82"/>
  <c r="L78" i="82"/>
  <c r="K78" i="82"/>
  <c r="J78" i="82"/>
  <c r="I78" i="82"/>
  <c r="H78" i="82"/>
  <c r="G78" i="82"/>
  <c r="F78" i="82"/>
  <c r="E78" i="82"/>
  <c r="R77" i="82"/>
  <c r="P77" i="82"/>
  <c r="O77" i="82"/>
  <c r="N77" i="82"/>
  <c r="M77" i="82"/>
  <c r="L77" i="82"/>
  <c r="K77" i="82"/>
  <c r="J77" i="82"/>
  <c r="I77" i="82"/>
  <c r="H77" i="82"/>
  <c r="G77" i="82"/>
  <c r="F77" i="82"/>
  <c r="E77" i="82"/>
  <c r="R76" i="82"/>
  <c r="P76" i="82"/>
  <c r="O76" i="82"/>
  <c r="N76" i="82"/>
  <c r="M76" i="82"/>
  <c r="L76" i="82"/>
  <c r="K76" i="82"/>
  <c r="J76" i="82"/>
  <c r="I76" i="82"/>
  <c r="H76" i="82"/>
  <c r="G76" i="82"/>
  <c r="F76" i="82"/>
  <c r="E76" i="82"/>
  <c r="R75" i="82"/>
  <c r="P75" i="82"/>
  <c r="O75" i="82"/>
  <c r="N75" i="82"/>
  <c r="M75" i="82"/>
  <c r="L75" i="82"/>
  <c r="K75" i="82"/>
  <c r="J75" i="82"/>
  <c r="I75" i="82"/>
  <c r="H75" i="82"/>
  <c r="G75" i="82"/>
  <c r="F75" i="82"/>
  <c r="E75" i="82"/>
  <c r="R74" i="82"/>
  <c r="P74" i="82"/>
  <c r="O74" i="82"/>
  <c r="N74" i="82"/>
  <c r="M74" i="82"/>
  <c r="L74" i="82"/>
  <c r="K74" i="82"/>
  <c r="J74" i="82"/>
  <c r="I74" i="82"/>
  <c r="H74" i="82"/>
  <c r="G74" i="82"/>
  <c r="F74" i="82"/>
  <c r="E74" i="82"/>
  <c r="R72" i="82"/>
  <c r="P72" i="82"/>
  <c r="O72" i="82"/>
  <c r="N72" i="82"/>
  <c r="M72" i="82"/>
  <c r="L72" i="82"/>
  <c r="K72" i="82"/>
  <c r="J72" i="82"/>
  <c r="I72" i="82"/>
  <c r="H72" i="82"/>
  <c r="G72" i="82"/>
  <c r="F72" i="82"/>
  <c r="E72" i="82"/>
  <c r="R71" i="82"/>
  <c r="P71" i="82"/>
  <c r="O71" i="82"/>
  <c r="N71" i="82"/>
  <c r="M71" i="82"/>
  <c r="L71" i="82"/>
  <c r="K71" i="82"/>
  <c r="J71" i="82"/>
  <c r="I71" i="82"/>
  <c r="H71" i="82"/>
  <c r="G71" i="82"/>
  <c r="F71" i="82"/>
  <c r="E71" i="82"/>
  <c r="R70" i="82"/>
  <c r="P70" i="82"/>
  <c r="O70" i="82"/>
  <c r="N70" i="82"/>
  <c r="M70" i="82"/>
  <c r="L70" i="82"/>
  <c r="K70" i="82"/>
  <c r="J70" i="82"/>
  <c r="I70" i="82"/>
  <c r="H70" i="82"/>
  <c r="G70" i="82"/>
  <c r="F70" i="82"/>
  <c r="E70" i="82"/>
  <c r="R69" i="82"/>
  <c r="P69" i="82"/>
  <c r="O69" i="82"/>
  <c r="N69" i="82"/>
  <c r="M69" i="82"/>
  <c r="L69" i="82"/>
  <c r="K69" i="82"/>
  <c r="J69" i="82"/>
  <c r="I69" i="82"/>
  <c r="H69" i="82"/>
  <c r="G69" i="82"/>
  <c r="F69" i="82"/>
  <c r="E69" i="82"/>
  <c r="R68" i="82"/>
  <c r="P68" i="82"/>
  <c r="O68" i="82"/>
  <c r="N68" i="82"/>
  <c r="M68" i="82"/>
  <c r="L68" i="82"/>
  <c r="K68" i="82"/>
  <c r="J68" i="82"/>
  <c r="I68" i="82"/>
  <c r="H68" i="82"/>
  <c r="G68" i="82"/>
  <c r="F68" i="82"/>
  <c r="E68" i="82"/>
  <c r="R67" i="82"/>
  <c r="P67" i="82"/>
  <c r="O67" i="82"/>
  <c r="N67" i="82"/>
  <c r="M67" i="82"/>
  <c r="L67" i="82"/>
  <c r="K67" i="82"/>
  <c r="J67" i="82"/>
  <c r="I67" i="82"/>
  <c r="H67" i="82"/>
  <c r="G67" i="82"/>
  <c r="F67" i="82"/>
  <c r="E67" i="82"/>
  <c r="R66" i="82"/>
  <c r="P66" i="82"/>
  <c r="O66" i="82"/>
  <c r="N66" i="82"/>
  <c r="M66" i="82"/>
  <c r="L66" i="82"/>
  <c r="K66" i="82"/>
  <c r="J66" i="82"/>
  <c r="I66" i="82"/>
  <c r="H66" i="82"/>
  <c r="G66" i="82"/>
  <c r="F66" i="82"/>
  <c r="E66" i="82"/>
  <c r="R65" i="82"/>
  <c r="P65" i="82"/>
  <c r="O65" i="82"/>
  <c r="N65" i="82"/>
  <c r="M65" i="82"/>
  <c r="L65" i="82"/>
  <c r="K65" i="82"/>
  <c r="J65" i="82"/>
  <c r="I65" i="82"/>
  <c r="H65" i="82"/>
  <c r="G65" i="82"/>
  <c r="F65" i="82"/>
  <c r="E65" i="82"/>
  <c r="R64" i="82"/>
  <c r="P64" i="82"/>
  <c r="O64" i="82"/>
  <c r="N64" i="82"/>
  <c r="M64" i="82"/>
  <c r="L64" i="82"/>
  <c r="K64" i="82"/>
  <c r="J64" i="82"/>
  <c r="I64" i="82"/>
  <c r="H64" i="82"/>
  <c r="G64" i="82"/>
  <c r="F64" i="82"/>
  <c r="E64" i="82"/>
  <c r="R63" i="82"/>
  <c r="P63" i="82"/>
  <c r="O63" i="82"/>
  <c r="N63" i="82"/>
  <c r="M63" i="82"/>
  <c r="L63" i="82"/>
  <c r="K63" i="82"/>
  <c r="J63" i="82"/>
  <c r="I63" i="82"/>
  <c r="H63" i="82"/>
  <c r="G63" i="82"/>
  <c r="F63" i="82"/>
  <c r="E63" i="82"/>
  <c r="R62" i="82"/>
  <c r="P62" i="82"/>
  <c r="O62" i="82"/>
  <c r="N62" i="82"/>
  <c r="M62" i="82"/>
  <c r="L62" i="82"/>
  <c r="K62" i="82"/>
  <c r="J62" i="82"/>
  <c r="I62" i="82"/>
  <c r="H62" i="82"/>
  <c r="G62" i="82"/>
  <c r="F62" i="82"/>
  <c r="E62" i="82"/>
  <c r="R61" i="82"/>
  <c r="P61" i="82"/>
  <c r="O61" i="82"/>
  <c r="N61" i="82"/>
  <c r="M61" i="82"/>
  <c r="L61" i="82"/>
  <c r="K61" i="82"/>
  <c r="J61" i="82"/>
  <c r="I61" i="82"/>
  <c r="H61" i="82"/>
  <c r="G61" i="82"/>
  <c r="F61" i="82"/>
  <c r="E61" i="82"/>
  <c r="R60" i="82"/>
  <c r="P60" i="82"/>
  <c r="O60" i="82"/>
  <c r="N60" i="82"/>
  <c r="M60" i="82"/>
  <c r="L60" i="82"/>
  <c r="K60" i="82"/>
  <c r="J60" i="82"/>
  <c r="I60" i="82"/>
  <c r="H60" i="82"/>
  <c r="G60" i="82"/>
  <c r="F60" i="82"/>
  <c r="E60" i="82"/>
  <c r="R59" i="82"/>
  <c r="P59" i="82"/>
  <c r="O59" i="82"/>
  <c r="N59" i="82"/>
  <c r="M59" i="82"/>
  <c r="L59" i="82"/>
  <c r="K59" i="82"/>
  <c r="J59" i="82"/>
  <c r="I59" i="82"/>
  <c r="H59" i="82"/>
  <c r="G59" i="82"/>
  <c r="F59" i="82"/>
  <c r="E59" i="82"/>
  <c r="R57" i="82"/>
  <c r="P57" i="82"/>
  <c r="O57" i="82"/>
  <c r="N57" i="82"/>
  <c r="M57" i="82"/>
  <c r="L57" i="82"/>
  <c r="K57" i="82"/>
  <c r="J57" i="82"/>
  <c r="I57" i="82"/>
  <c r="H57" i="82"/>
  <c r="G57" i="82"/>
  <c r="F57" i="82"/>
  <c r="E57" i="82"/>
  <c r="R56" i="82"/>
  <c r="P56" i="82"/>
  <c r="O56" i="82"/>
  <c r="N56" i="82"/>
  <c r="M56" i="82"/>
  <c r="L56" i="82"/>
  <c r="K56" i="82"/>
  <c r="J56" i="82"/>
  <c r="I56" i="82"/>
  <c r="H56" i="82"/>
  <c r="G56" i="82"/>
  <c r="F56" i="82"/>
  <c r="E56" i="82"/>
  <c r="R55" i="82"/>
  <c r="P55" i="82"/>
  <c r="O55" i="82"/>
  <c r="N55" i="82"/>
  <c r="M55" i="82"/>
  <c r="L55" i="82"/>
  <c r="K55" i="82"/>
  <c r="J55" i="82"/>
  <c r="I55" i="82"/>
  <c r="H55" i="82"/>
  <c r="G55" i="82"/>
  <c r="F55" i="82"/>
  <c r="E55" i="82"/>
  <c r="R54" i="82"/>
  <c r="P54" i="82"/>
  <c r="O54" i="82"/>
  <c r="N54" i="82"/>
  <c r="M54" i="82"/>
  <c r="L54" i="82"/>
  <c r="K54" i="82"/>
  <c r="J54" i="82"/>
  <c r="I54" i="82"/>
  <c r="H54" i="82"/>
  <c r="G54" i="82"/>
  <c r="F54" i="82"/>
  <c r="E54" i="82"/>
  <c r="R53" i="82"/>
  <c r="P53" i="82"/>
  <c r="O53" i="82"/>
  <c r="N53" i="82"/>
  <c r="M53" i="82"/>
  <c r="L53" i="82"/>
  <c r="K53" i="82"/>
  <c r="J53" i="82"/>
  <c r="I53" i="82"/>
  <c r="H53" i="82"/>
  <c r="G53" i="82"/>
  <c r="F53" i="82"/>
  <c r="E53" i="82"/>
  <c r="R52" i="82"/>
  <c r="P52" i="82"/>
  <c r="O52" i="82"/>
  <c r="N52" i="82"/>
  <c r="M52" i="82"/>
  <c r="L52" i="82"/>
  <c r="K52" i="82"/>
  <c r="J52" i="82"/>
  <c r="I52" i="82"/>
  <c r="H52" i="82"/>
  <c r="G52" i="82"/>
  <c r="F52" i="82"/>
  <c r="E52" i="82"/>
  <c r="R51" i="82"/>
  <c r="P51" i="82"/>
  <c r="O51" i="82"/>
  <c r="N51" i="82"/>
  <c r="M51" i="82"/>
  <c r="L51" i="82"/>
  <c r="K51" i="82"/>
  <c r="J51" i="82"/>
  <c r="I51" i="82"/>
  <c r="H51" i="82"/>
  <c r="G51" i="82"/>
  <c r="F51" i="82"/>
  <c r="E51" i="82"/>
  <c r="R49" i="82"/>
  <c r="P49" i="82"/>
  <c r="O49" i="82"/>
  <c r="N49" i="82"/>
  <c r="M49" i="82"/>
  <c r="L49" i="82"/>
  <c r="K49" i="82"/>
  <c r="J49" i="82"/>
  <c r="I49" i="82"/>
  <c r="H49" i="82"/>
  <c r="G49" i="82"/>
  <c r="F49" i="82"/>
  <c r="E49" i="82"/>
  <c r="R48" i="82"/>
  <c r="P48" i="82"/>
  <c r="O48" i="82"/>
  <c r="N48" i="82"/>
  <c r="M48" i="82"/>
  <c r="L48" i="82"/>
  <c r="K48" i="82"/>
  <c r="J48" i="82"/>
  <c r="I48" i="82"/>
  <c r="H48" i="82"/>
  <c r="G48" i="82"/>
  <c r="F48" i="82"/>
  <c r="E48" i="82"/>
  <c r="R47" i="82"/>
  <c r="P47" i="82"/>
  <c r="O47" i="82"/>
  <c r="N47" i="82"/>
  <c r="M47" i="82"/>
  <c r="L47" i="82"/>
  <c r="K47" i="82"/>
  <c r="J47" i="82"/>
  <c r="I47" i="82"/>
  <c r="H47" i="82"/>
  <c r="G47" i="82"/>
  <c r="F47" i="82"/>
  <c r="E47" i="82"/>
  <c r="R46" i="82"/>
  <c r="P46" i="82"/>
  <c r="O46" i="82"/>
  <c r="N46" i="82"/>
  <c r="M46" i="82"/>
  <c r="L46" i="82"/>
  <c r="K46" i="82"/>
  <c r="J46" i="82"/>
  <c r="I46" i="82"/>
  <c r="H46" i="82"/>
  <c r="G46" i="82"/>
  <c r="F46" i="82"/>
  <c r="E46" i="82"/>
  <c r="R45" i="82"/>
  <c r="P45" i="82"/>
  <c r="O45" i="82"/>
  <c r="N45" i="82"/>
  <c r="M45" i="82"/>
  <c r="L45" i="82"/>
  <c r="K45" i="82"/>
  <c r="J45" i="82"/>
  <c r="I45" i="82"/>
  <c r="H45" i="82"/>
  <c r="G45" i="82"/>
  <c r="F45" i="82"/>
  <c r="E45" i="82"/>
  <c r="R44" i="82"/>
  <c r="P44" i="82"/>
  <c r="O44" i="82"/>
  <c r="N44" i="82"/>
  <c r="M44" i="82"/>
  <c r="L44" i="82"/>
  <c r="K44" i="82"/>
  <c r="J44" i="82"/>
  <c r="I44" i="82"/>
  <c r="H44" i="82"/>
  <c r="G44" i="82"/>
  <c r="F44" i="82"/>
  <c r="E44" i="82"/>
  <c r="R43" i="82"/>
  <c r="P43" i="82"/>
  <c r="O43" i="82"/>
  <c r="N43" i="82"/>
  <c r="M43" i="82"/>
  <c r="L43" i="82"/>
  <c r="K43" i="82"/>
  <c r="J43" i="82"/>
  <c r="I43" i="82"/>
  <c r="H43" i="82"/>
  <c r="G43" i="82"/>
  <c r="F43" i="82"/>
  <c r="E43" i="82"/>
  <c r="R42" i="82"/>
  <c r="P42" i="82"/>
  <c r="O42" i="82"/>
  <c r="N42" i="82"/>
  <c r="M42" i="82"/>
  <c r="L42" i="82"/>
  <c r="K42" i="82"/>
  <c r="J42" i="82"/>
  <c r="I42" i="82"/>
  <c r="H42" i="82"/>
  <c r="G42" i="82"/>
  <c r="F42" i="82"/>
  <c r="E42" i="82"/>
  <c r="R41" i="82"/>
  <c r="P41" i="82"/>
  <c r="O41" i="82"/>
  <c r="N41" i="82"/>
  <c r="M41" i="82"/>
  <c r="L41" i="82"/>
  <c r="K41" i="82"/>
  <c r="J41" i="82"/>
  <c r="I41" i="82"/>
  <c r="H41" i="82"/>
  <c r="G41" i="82"/>
  <c r="F41" i="82"/>
  <c r="E41" i="82"/>
  <c r="R40" i="82"/>
  <c r="P40" i="82"/>
  <c r="O40" i="82"/>
  <c r="N40" i="82"/>
  <c r="M40" i="82"/>
  <c r="L40" i="82"/>
  <c r="K40" i="82"/>
  <c r="J40" i="82"/>
  <c r="I40" i="82"/>
  <c r="H40" i="82"/>
  <c r="G40" i="82"/>
  <c r="F40" i="82"/>
  <c r="E40" i="82"/>
  <c r="R39" i="82"/>
  <c r="P39" i="82"/>
  <c r="O39" i="82"/>
  <c r="N39" i="82"/>
  <c r="M39" i="82"/>
  <c r="L39" i="82"/>
  <c r="K39" i="82"/>
  <c r="J39" i="82"/>
  <c r="I39" i="82"/>
  <c r="H39" i="82"/>
  <c r="G39" i="82"/>
  <c r="F39" i="82"/>
  <c r="E39" i="82"/>
  <c r="R38" i="82"/>
  <c r="P38" i="82"/>
  <c r="O38" i="82"/>
  <c r="N38" i="82"/>
  <c r="M38" i="82"/>
  <c r="L38" i="82"/>
  <c r="K38" i="82"/>
  <c r="J38" i="82"/>
  <c r="I38" i="82"/>
  <c r="H38" i="82"/>
  <c r="G38" i="82"/>
  <c r="F38" i="82"/>
  <c r="E38" i="82"/>
  <c r="R37" i="82"/>
  <c r="P37" i="82"/>
  <c r="O37" i="82"/>
  <c r="N37" i="82"/>
  <c r="M37" i="82"/>
  <c r="L37" i="82"/>
  <c r="K37" i="82"/>
  <c r="J37" i="82"/>
  <c r="I37" i="82"/>
  <c r="H37" i="82"/>
  <c r="G37" i="82"/>
  <c r="F37" i="82"/>
  <c r="E37" i="82"/>
  <c r="R35" i="82"/>
  <c r="P35" i="82"/>
  <c r="O35" i="82"/>
  <c r="N35" i="82"/>
  <c r="M35" i="82"/>
  <c r="L35" i="82"/>
  <c r="K35" i="82"/>
  <c r="J35" i="82"/>
  <c r="I35" i="82"/>
  <c r="H35" i="82"/>
  <c r="G35" i="82"/>
  <c r="F35" i="82"/>
  <c r="E35" i="82"/>
  <c r="R34" i="82"/>
  <c r="P34" i="82"/>
  <c r="O34" i="82"/>
  <c r="N34" i="82"/>
  <c r="M34" i="82"/>
  <c r="L34" i="82"/>
  <c r="K34" i="82"/>
  <c r="J34" i="82"/>
  <c r="I34" i="82"/>
  <c r="H34" i="82"/>
  <c r="G34" i="82"/>
  <c r="F34" i="82"/>
  <c r="E34" i="82"/>
  <c r="R33" i="82"/>
  <c r="P33" i="82"/>
  <c r="O33" i="82"/>
  <c r="N33" i="82"/>
  <c r="M33" i="82"/>
  <c r="L33" i="82"/>
  <c r="K33" i="82"/>
  <c r="J33" i="82"/>
  <c r="I33" i="82"/>
  <c r="H33" i="82"/>
  <c r="G33" i="82"/>
  <c r="F33" i="82"/>
  <c r="E33" i="82"/>
  <c r="R32" i="82"/>
  <c r="P32" i="82"/>
  <c r="O32" i="82"/>
  <c r="N32" i="82"/>
  <c r="M32" i="82"/>
  <c r="L32" i="82"/>
  <c r="K32" i="82"/>
  <c r="J32" i="82"/>
  <c r="I32" i="82"/>
  <c r="H32" i="82"/>
  <c r="G32" i="82"/>
  <c r="F32" i="82"/>
  <c r="E32" i="82"/>
  <c r="R31" i="82"/>
  <c r="P31" i="82"/>
  <c r="O31" i="82"/>
  <c r="N31" i="82"/>
  <c r="M31" i="82"/>
  <c r="L31" i="82"/>
  <c r="K31" i="82"/>
  <c r="J31" i="82"/>
  <c r="I31" i="82"/>
  <c r="H31" i="82"/>
  <c r="G31" i="82"/>
  <c r="F31" i="82"/>
  <c r="E31" i="82"/>
  <c r="R30" i="82"/>
  <c r="P30" i="82"/>
  <c r="O30" i="82"/>
  <c r="N30" i="82"/>
  <c r="M30" i="82"/>
  <c r="L30" i="82"/>
  <c r="K30" i="82"/>
  <c r="J30" i="82"/>
  <c r="I30" i="82"/>
  <c r="H30" i="82"/>
  <c r="G30" i="82"/>
  <c r="F30" i="82"/>
  <c r="E30" i="82"/>
  <c r="R29" i="82"/>
  <c r="P29" i="82"/>
  <c r="O29" i="82"/>
  <c r="N29" i="82"/>
  <c r="M29" i="82"/>
  <c r="L29" i="82"/>
  <c r="K29" i="82"/>
  <c r="J29" i="82"/>
  <c r="I29" i="82"/>
  <c r="H29" i="82"/>
  <c r="G29" i="82"/>
  <c r="F29" i="82"/>
  <c r="E29" i="82"/>
  <c r="R28" i="82"/>
  <c r="P28" i="82"/>
  <c r="O28" i="82"/>
  <c r="N28" i="82"/>
  <c r="M28" i="82"/>
  <c r="L28" i="82"/>
  <c r="K28" i="82"/>
  <c r="J28" i="82"/>
  <c r="I28" i="82"/>
  <c r="H28" i="82"/>
  <c r="G28" i="82"/>
  <c r="F28" i="82"/>
  <c r="E28" i="82"/>
  <c r="S26" i="82"/>
  <c r="R26" i="82"/>
  <c r="P26" i="82"/>
  <c r="O26" i="82"/>
  <c r="N26" i="82"/>
  <c r="M26" i="82"/>
  <c r="L26" i="82"/>
  <c r="K26" i="82"/>
  <c r="J26" i="82"/>
  <c r="I26" i="82"/>
  <c r="H26" i="82"/>
  <c r="G26" i="82"/>
  <c r="F26" i="82"/>
  <c r="E26" i="82"/>
  <c r="S25" i="82"/>
  <c r="R25" i="82"/>
  <c r="P25" i="82"/>
  <c r="O25" i="82"/>
  <c r="N25" i="82"/>
  <c r="M25" i="82"/>
  <c r="L25" i="82"/>
  <c r="K25" i="82"/>
  <c r="J25" i="82"/>
  <c r="I25" i="82"/>
  <c r="H25" i="82"/>
  <c r="G25" i="82"/>
  <c r="F25" i="82"/>
  <c r="E25" i="82"/>
  <c r="S24" i="82"/>
  <c r="R24" i="82"/>
  <c r="P24" i="82"/>
  <c r="O24" i="82"/>
  <c r="N24" i="82"/>
  <c r="M24" i="82"/>
  <c r="L24" i="82"/>
  <c r="K24" i="82"/>
  <c r="J24" i="82"/>
  <c r="I24" i="82"/>
  <c r="H24" i="82"/>
  <c r="G24" i="82"/>
  <c r="F24" i="82"/>
  <c r="E24" i="82"/>
  <c r="S23" i="82"/>
  <c r="R23" i="82"/>
  <c r="P23" i="82"/>
  <c r="O23" i="82"/>
  <c r="N23" i="82"/>
  <c r="M23" i="82"/>
  <c r="L23" i="82"/>
  <c r="K23" i="82"/>
  <c r="J23" i="82"/>
  <c r="I23" i="82"/>
  <c r="H23" i="82"/>
  <c r="G23" i="82"/>
  <c r="F23" i="82"/>
  <c r="E23" i="82"/>
  <c r="S22" i="82"/>
  <c r="R22" i="82"/>
  <c r="P22" i="82"/>
  <c r="O22" i="82"/>
  <c r="N22" i="82"/>
  <c r="M22" i="82"/>
  <c r="L22" i="82"/>
  <c r="K22" i="82"/>
  <c r="J22" i="82"/>
  <c r="I22" i="82"/>
  <c r="H22" i="82"/>
  <c r="G22" i="82"/>
  <c r="F22" i="82"/>
  <c r="E22" i="82"/>
  <c r="S21" i="82"/>
  <c r="R21" i="82"/>
  <c r="P21" i="82"/>
  <c r="O21" i="82"/>
  <c r="N21" i="82"/>
  <c r="M21" i="82"/>
  <c r="L21" i="82"/>
  <c r="K21" i="82"/>
  <c r="J21" i="82"/>
  <c r="I21" i="82"/>
  <c r="H21" i="82"/>
  <c r="G21" i="82"/>
  <c r="F21" i="82"/>
  <c r="E21" i="82"/>
  <c r="S20" i="82"/>
  <c r="R20" i="82"/>
  <c r="P20" i="82"/>
  <c r="O20" i="82"/>
  <c r="N20" i="82"/>
  <c r="M20" i="82"/>
  <c r="L20" i="82"/>
  <c r="K20" i="82"/>
  <c r="J20" i="82"/>
  <c r="I20" i="82"/>
  <c r="H20" i="82"/>
  <c r="G20" i="82"/>
  <c r="F20" i="82"/>
  <c r="E20" i="82"/>
  <c r="S19" i="82"/>
  <c r="R19" i="82"/>
  <c r="P19" i="82"/>
  <c r="O19" i="82"/>
  <c r="N19" i="82"/>
  <c r="M19" i="82"/>
  <c r="L19" i="82"/>
  <c r="K19" i="82"/>
  <c r="J19" i="82"/>
  <c r="I19" i="82"/>
  <c r="H19" i="82"/>
  <c r="G19" i="82"/>
  <c r="F19" i="82"/>
  <c r="E19" i="82"/>
  <c r="S18" i="82"/>
  <c r="R18" i="82"/>
  <c r="P18" i="82"/>
  <c r="O18" i="82"/>
  <c r="N18" i="82"/>
  <c r="M18" i="82"/>
  <c r="L18" i="82"/>
  <c r="K18" i="82"/>
  <c r="J18" i="82"/>
  <c r="I18" i="82"/>
  <c r="H18" i="82"/>
  <c r="G18" i="82"/>
  <c r="F18" i="82"/>
  <c r="E18" i="82"/>
  <c r="S17" i="82"/>
  <c r="R17" i="82"/>
  <c r="P17" i="82"/>
  <c r="O17" i="82"/>
  <c r="N17" i="82"/>
  <c r="M17" i="82"/>
  <c r="L17" i="82"/>
  <c r="K17" i="82"/>
  <c r="J17" i="82"/>
  <c r="I17" i="82"/>
  <c r="H17" i="82"/>
  <c r="G17" i="82"/>
  <c r="F17" i="82"/>
  <c r="E17" i="82"/>
  <c r="S16" i="82"/>
  <c r="R16" i="82"/>
  <c r="P16" i="82"/>
  <c r="O16" i="82"/>
  <c r="N16" i="82"/>
  <c r="M16" i="82"/>
  <c r="L16" i="82"/>
  <c r="K16" i="82"/>
  <c r="J16" i="82"/>
  <c r="I16" i="82"/>
  <c r="H16" i="82"/>
  <c r="G16" i="82"/>
  <c r="F16" i="82"/>
  <c r="E16" i="82"/>
  <c r="S15" i="82"/>
  <c r="R15" i="82"/>
  <c r="P15" i="82"/>
  <c r="O15" i="82"/>
  <c r="N15" i="82"/>
  <c r="M15" i="82"/>
  <c r="L15" i="82"/>
  <c r="K15" i="82"/>
  <c r="J15" i="82"/>
  <c r="I15" i="82"/>
  <c r="H15" i="82"/>
  <c r="G15" i="82"/>
  <c r="F15" i="82"/>
  <c r="E15" i="82"/>
  <c r="R13" i="82"/>
  <c r="P13" i="82"/>
  <c r="O13" i="82"/>
  <c r="N13" i="82"/>
  <c r="M13" i="82"/>
  <c r="L13" i="82"/>
  <c r="K13" i="82"/>
  <c r="J13" i="82"/>
  <c r="I13" i="82"/>
  <c r="H13" i="82"/>
  <c r="G13" i="82"/>
  <c r="F13" i="82"/>
  <c r="E13" i="82"/>
  <c r="R12" i="82"/>
  <c r="P12" i="82"/>
  <c r="O12" i="82"/>
  <c r="N12" i="82"/>
  <c r="M12" i="82"/>
  <c r="L12" i="82"/>
  <c r="K12" i="82"/>
  <c r="J12" i="82"/>
  <c r="I12" i="82"/>
  <c r="H12" i="82"/>
  <c r="G12" i="82"/>
  <c r="F12" i="82"/>
  <c r="E12" i="82"/>
  <c r="R11" i="82"/>
  <c r="P11" i="82"/>
  <c r="O11" i="82"/>
  <c r="N11" i="82"/>
  <c r="M11" i="82"/>
  <c r="L11" i="82"/>
  <c r="K11" i="82"/>
  <c r="J11" i="82"/>
  <c r="I11" i="82"/>
  <c r="H11" i="82"/>
  <c r="G11" i="82"/>
  <c r="F11" i="82"/>
  <c r="E11" i="82"/>
  <c r="R10" i="82"/>
  <c r="P10" i="82"/>
  <c r="O10" i="82"/>
  <c r="N10" i="82"/>
  <c r="M10" i="82"/>
  <c r="L10" i="82"/>
  <c r="K10" i="82"/>
  <c r="J10" i="82"/>
  <c r="I10" i="82"/>
  <c r="H10" i="82"/>
  <c r="G10" i="82"/>
  <c r="F10" i="82"/>
  <c r="E10" i="82"/>
  <c r="R9" i="82"/>
  <c r="P9" i="82"/>
  <c r="O9" i="82"/>
  <c r="N9" i="82"/>
  <c r="M9" i="82"/>
  <c r="L9" i="82"/>
  <c r="K9" i="82"/>
  <c r="J9" i="82"/>
  <c r="I9" i="82"/>
  <c r="H9" i="82"/>
  <c r="G9" i="82"/>
  <c r="F9" i="82"/>
  <c r="E9" i="82"/>
  <c r="R8" i="82"/>
  <c r="P8" i="82"/>
  <c r="O8" i="82"/>
  <c r="N8" i="82"/>
  <c r="M8" i="82"/>
  <c r="L8" i="82"/>
  <c r="K8" i="82"/>
  <c r="J8" i="82"/>
  <c r="I8" i="82"/>
  <c r="H8" i="82"/>
  <c r="G8" i="82"/>
  <c r="F8" i="82"/>
  <c r="E8" i="82"/>
  <c r="R7" i="82"/>
  <c r="P7" i="82"/>
  <c r="O7" i="82"/>
  <c r="N7" i="82"/>
  <c r="M7" i="82"/>
  <c r="L7" i="82"/>
  <c r="K7" i="82"/>
  <c r="J7" i="82"/>
  <c r="I7" i="82"/>
  <c r="H7" i="82"/>
  <c r="G7" i="82"/>
  <c r="F7" i="82"/>
  <c r="E7" i="82"/>
  <c r="R6" i="82"/>
  <c r="P6" i="82"/>
  <c r="O6" i="82"/>
  <c r="N6" i="82"/>
  <c r="M6" i="82"/>
  <c r="L6" i="82"/>
  <c r="K6" i="82"/>
  <c r="J6" i="82"/>
  <c r="I6" i="82"/>
  <c r="H6" i="82"/>
  <c r="G6" i="82"/>
  <c r="F6" i="82"/>
  <c r="E6" i="82"/>
  <c r="R5" i="82"/>
  <c r="P5" i="82"/>
  <c r="O5" i="82"/>
  <c r="N5" i="82"/>
  <c r="M5" i="82"/>
  <c r="L5" i="82"/>
  <c r="K5" i="82"/>
  <c r="J5" i="82"/>
  <c r="I5" i="82"/>
  <c r="H5" i="82"/>
  <c r="G5" i="82"/>
  <c r="F5" i="82"/>
  <c r="E5" i="82"/>
  <c r="R4" i="82"/>
  <c r="P4" i="82"/>
  <c r="O4" i="82"/>
  <c r="N4" i="82"/>
  <c r="M4" i="82"/>
  <c r="L4" i="82"/>
  <c r="K4" i="82"/>
  <c r="J4" i="82"/>
  <c r="I4" i="82"/>
  <c r="H4" i="82"/>
  <c r="G4" i="82"/>
  <c r="F4" i="82"/>
  <c r="E4" i="82"/>
  <c r="A1" i="82"/>
  <c r="H87" i="83"/>
  <c r="D87" i="83"/>
  <c r="C87" i="83"/>
  <c r="B87" i="83"/>
  <c r="H86" i="83"/>
  <c r="D86" i="83"/>
  <c r="C86" i="83"/>
  <c r="B86" i="83"/>
  <c r="H85" i="83"/>
  <c r="D85" i="83"/>
  <c r="C85" i="83"/>
  <c r="B85" i="83"/>
  <c r="H84" i="83"/>
  <c r="D84" i="83"/>
  <c r="C84" i="83"/>
  <c r="B84" i="83"/>
  <c r="H83" i="83"/>
  <c r="D83" i="83"/>
  <c r="C83" i="83"/>
  <c r="B83" i="83"/>
  <c r="H82" i="83"/>
  <c r="D82" i="83"/>
  <c r="C82" i="83"/>
  <c r="B82" i="83"/>
  <c r="H81" i="83"/>
  <c r="D81" i="83"/>
  <c r="C81" i="83"/>
  <c r="B81" i="83"/>
  <c r="H80" i="83"/>
  <c r="D80" i="83"/>
  <c r="C80" i="83"/>
  <c r="B80" i="83"/>
  <c r="H79" i="83"/>
  <c r="D79" i="83"/>
  <c r="C79" i="83"/>
  <c r="B79" i="83"/>
  <c r="H78" i="83"/>
  <c r="D78" i="83"/>
  <c r="C78" i="83"/>
  <c r="B78" i="83"/>
  <c r="H77" i="83"/>
  <c r="D77" i="83"/>
  <c r="C77" i="83"/>
  <c r="B77" i="83"/>
  <c r="H76" i="83"/>
  <c r="D76" i="83"/>
  <c r="C76" i="83"/>
  <c r="B76" i="83"/>
  <c r="H75" i="83"/>
  <c r="D75" i="83"/>
  <c r="C75" i="83"/>
  <c r="B75" i="83"/>
  <c r="H74" i="83"/>
  <c r="D74" i="83"/>
  <c r="C74" i="83"/>
  <c r="B74" i="83"/>
  <c r="H72" i="83"/>
  <c r="D72" i="83"/>
  <c r="C72" i="83"/>
  <c r="B72" i="83"/>
  <c r="H71" i="83"/>
  <c r="D71" i="83"/>
  <c r="C71" i="83"/>
  <c r="B71" i="83"/>
  <c r="H70" i="83"/>
  <c r="D70" i="83"/>
  <c r="C70" i="83"/>
  <c r="B70" i="83"/>
  <c r="H69" i="83"/>
  <c r="D69" i="83"/>
  <c r="C69" i="83"/>
  <c r="B69" i="83"/>
  <c r="H68" i="83"/>
  <c r="D68" i="83"/>
  <c r="C68" i="83"/>
  <c r="B68" i="83"/>
  <c r="H67" i="83"/>
  <c r="D67" i="83"/>
  <c r="C67" i="83"/>
  <c r="B67" i="83"/>
  <c r="H66" i="83"/>
  <c r="D66" i="83"/>
  <c r="C66" i="83"/>
  <c r="B66" i="83"/>
  <c r="H65" i="83"/>
  <c r="D65" i="83"/>
  <c r="C65" i="83"/>
  <c r="B65" i="83"/>
  <c r="H64" i="83"/>
  <c r="D64" i="83"/>
  <c r="C64" i="83"/>
  <c r="B64" i="83"/>
  <c r="H63" i="83"/>
  <c r="D63" i="83"/>
  <c r="C63" i="83"/>
  <c r="B63" i="83"/>
  <c r="H62" i="83"/>
  <c r="D62" i="83"/>
  <c r="C62" i="83"/>
  <c r="B62" i="83"/>
  <c r="H61" i="83"/>
  <c r="D61" i="83"/>
  <c r="C61" i="83"/>
  <c r="B61" i="83"/>
  <c r="H60" i="83"/>
  <c r="D60" i="83"/>
  <c r="C60" i="83"/>
  <c r="B60" i="83"/>
  <c r="H59" i="83"/>
  <c r="D59" i="83"/>
  <c r="C59" i="83"/>
  <c r="B59" i="83"/>
  <c r="H57" i="83"/>
  <c r="D57" i="83"/>
  <c r="C57" i="83"/>
  <c r="B57" i="83"/>
  <c r="H56" i="83"/>
  <c r="D56" i="83"/>
  <c r="C56" i="83"/>
  <c r="B56" i="83"/>
  <c r="H55" i="83"/>
  <c r="D55" i="83"/>
  <c r="C55" i="83"/>
  <c r="B55" i="83"/>
  <c r="H54" i="83"/>
  <c r="D54" i="83"/>
  <c r="C54" i="83"/>
  <c r="B54" i="83"/>
  <c r="H53" i="83"/>
  <c r="D53" i="83"/>
  <c r="C53" i="83"/>
  <c r="B53" i="83"/>
  <c r="H52" i="83"/>
  <c r="D52" i="83"/>
  <c r="C52" i="83"/>
  <c r="B52" i="83"/>
  <c r="H51" i="83"/>
  <c r="D51" i="83"/>
  <c r="C51" i="83"/>
  <c r="B51" i="83"/>
  <c r="H49" i="83"/>
  <c r="D49" i="83"/>
  <c r="C49" i="83"/>
  <c r="B49" i="83"/>
  <c r="H48" i="83"/>
  <c r="D48" i="83"/>
  <c r="C48" i="83"/>
  <c r="B48" i="83"/>
  <c r="H47" i="83"/>
  <c r="D47" i="83"/>
  <c r="C47" i="83"/>
  <c r="B47" i="83"/>
  <c r="H46" i="83"/>
  <c r="D46" i="83"/>
  <c r="C46" i="83"/>
  <c r="B46" i="83"/>
  <c r="H45" i="83"/>
  <c r="D45" i="83"/>
  <c r="C45" i="83"/>
  <c r="B45" i="83"/>
  <c r="H44" i="83"/>
  <c r="D44" i="83"/>
  <c r="C44" i="83"/>
  <c r="B44" i="83"/>
  <c r="H43" i="83"/>
  <c r="D43" i="83"/>
  <c r="C43" i="83"/>
  <c r="B43" i="83"/>
  <c r="H42" i="83"/>
  <c r="D42" i="83"/>
  <c r="C42" i="83"/>
  <c r="B42" i="83"/>
  <c r="H41" i="83"/>
  <c r="D41" i="83"/>
  <c r="C41" i="83"/>
  <c r="B41" i="83"/>
  <c r="H40" i="83"/>
  <c r="D40" i="83"/>
  <c r="C40" i="83"/>
  <c r="B40" i="83"/>
  <c r="H39" i="83"/>
  <c r="D39" i="83"/>
  <c r="C39" i="83"/>
  <c r="B39" i="83"/>
  <c r="H38" i="83"/>
  <c r="D38" i="83"/>
  <c r="C38" i="83"/>
  <c r="B38" i="83"/>
  <c r="H37" i="83"/>
  <c r="D37" i="83"/>
  <c r="C37" i="83"/>
  <c r="B37" i="83"/>
  <c r="H35" i="83"/>
  <c r="D35" i="83"/>
  <c r="C35" i="83"/>
  <c r="B35" i="83"/>
  <c r="H34" i="83"/>
  <c r="D34" i="83"/>
  <c r="C34" i="83"/>
  <c r="B34" i="83"/>
  <c r="H33" i="83"/>
  <c r="D33" i="83"/>
  <c r="C33" i="83"/>
  <c r="B33" i="83"/>
  <c r="H32" i="83"/>
  <c r="D32" i="83"/>
  <c r="C32" i="83"/>
  <c r="B32" i="83"/>
  <c r="H31" i="83"/>
  <c r="D31" i="83"/>
  <c r="C31" i="83"/>
  <c r="B31" i="83"/>
  <c r="H30" i="83"/>
  <c r="D30" i="83"/>
  <c r="C30" i="83"/>
  <c r="B30" i="83"/>
  <c r="H29" i="83"/>
  <c r="D29" i="83"/>
  <c r="C29" i="83"/>
  <c r="B29" i="83"/>
  <c r="H28" i="83"/>
  <c r="D28" i="83"/>
  <c r="C28" i="83"/>
  <c r="B28" i="83"/>
  <c r="H26" i="83"/>
  <c r="D26" i="83"/>
  <c r="C26" i="83"/>
  <c r="B26" i="83"/>
  <c r="H25" i="83"/>
  <c r="D25" i="83"/>
  <c r="C25" i="83"/>
  <c r="B25" i="83"/>
  <c r="H24" i="83"/>
  <c r="D24" i="83"/>
  <c r="C24" i="83"/>
  <c r="B24" i="83"/>
  <c r="H23" i="83"/>
  <c r="D23" i="83"/>
  <c r="C23" i="83"/>
  <c r="B23" i="83"/>
  <c r="H22" i="83"/>
  <c r="D22" i="83"/>
  <c r="C22" i="83"/>
  <c r="B22" i="83"/>
  <c r="H21" i="83"/>
  <c r="D21" i="83"/>
  <c r="C21" i="83"/>
  <c r="B21" i="83"/>
  <c r="H20" i="83"/>
  <c r="D20" i="83"/>
  <c r="C20" i="83"/>
  <c r="B20" i="83"/>
  <c r="H19" i="83"/>
  <c r="D19" i="83"/>
  <c r="C19" i="83"/>
  <c r="B19" i="83"/>
  <c r="H18" i="83"/>
  <c r="D18" i="83"/>
  <c r="C18" i="83"/>
  <c r="B18" i="83"/>
  <c r="H17" i="83"/>
  <c r="D17" i="83"/>
  <c r="C17" i="83"/>
  <c r="B17" i="83"/>
  <c r="H16" i="83"/>
  <c r="D16" i="83"/>
  <c r="C16" i="83"/>
  <c r="B16" i="83"/>
  <c r="H15" i="83"/>
  <c r="D15" i="83"/>
  <c r="C15" i="83"/>
  <c r="B15" i="83"/>
  <c r="H13" i="83"/>
  <c r="D13" i="83"/>
  <c r="C13" i="83"/>
  <c r="B13" i="83"/>
  <c r="H12" i="83"/>
  <c r="D12" i="83"/>
  <c r="C12" i="83"/>
  <c r="B12" i="83"/>
  <c r="H11" i="83"/>
  <c r="D11" i="83"/>
  <c r="C11" i="83"/>
  <c r="B11" i="83"/>
  <c r="H10" i="83"/>
  <c r="D10" i="83"/>
  <c r="C10" i="83"/>
  <c r="B10" i="83"/>
  <c r="H9" i="83"/>
  <c r="D9" i="83"/>
  <c r="C9" i="83"/>
  <c r="B9" i="83"/>
  <c r="H8" i="83"/>
  <c r="D8" i="83"/>
  <c r="C8" i="83"/>
  <c r="B8" i="83"/>
  <c r="H7" i="83"/>
  <c r="D7" i="83"/>
  <c r="C7" i="83"/>
  <c r="B7" i="83"/>
  <c r="H6" i="83"/>
  <c r="D6" i="83"/>
  <c r="C6" i="83"/>
  <c r="B6" i="83"/>
  <c r="H5" i="83"/>
  <c r="D5" i="83"/>
  <c r="C5" i="83"/>
  <c r="B5" i="83"/>
  <c r="H4" i="83"/>
  <c r="D4" i="83"/>
  <c r="C4" i="83"/>
  <c r="B4" i="83"/>
  <c r="A1" i="83"/>
  <c r="F88" i="80"/>
  <c r="D88" i="80"/>
  <c r="C88" i="80"/>
  <c r="B88" i="80"/>
  <c r="F87" i="80"/>
  <c r="D87" i="80"/>
  <c r="C87" i="80"/>
  <c r="B87" i="80"/>
  <c r="F86" i="80"/>
  <c r="D86" i="80"/>
  <c r="C86" i="80"/>
  <c r="B86" i="80"/>
  <c r="F85" i="80"/>
  <c r="D85" i="80"/>
  <c r="C85" i="80"/>
  <c r="B85" i="80"/>
  <c r="F84" i="80"/>
  <c r="D84" i="80"/>
  <c r="C84" i="80"/>
  <c r="B84" i="80"/>
  <c r="F83" i="80"/>
  <c r="D83" i="80"/>
  <c r="C83" i="80"/>
  <c r="B83" i="80"/>
  <c r="F82" i="80"/>
  <c r="D82" i="80"/>
  <c r="C82" i="80"/>
  <c r="B82" i="80"/>
  <c r="F81" i="80"/>
  <c r="D81" i="80"/>
  <c r="C81" i="80"/>
  <c r="B81" i="80"/>
  <c r="F80" i="80"/>
  <c r="D80" i="80"/>
  <c r="C80" i="80"/>
  <c r="B80" i="80"/>
  <c r="F79" i="80"/>
  <c r="D79" i="80"/>
  <c r="C79" i="80"/>
  <c r="B79" i="80"/>
  <c r="F78" i="80"/>
  <c r="D78" i="80"/>
  <c r="C78" i="80"/>
  <c r="B78" i="80"/>
  <c r="F77" i="80"/>
  <c r="D77" i="80"/>
  <c r="C77" i="80"/>
  <c r="B77" i="80"/>
  <c r="F76" i="80"/>
  <c r="D76" i="80"/>
  <c r="C76" i="80"/>
  <c r="B76" i="80"/>
  <c r="F75" i="80"/>
  <c r="D75" i="80"/>
  <c r="C75" i="80"/>
  <c r="B75" i="80"/>
  <c r="F73" i="80"/>
  <c r="D73" i="80"/>
  <c r="C73" i="80"/>
  <c r="B73" i="80"/>
  <c r="F72" i="80"/>
  <c r="D72" i="80"/>
  <c r="C72" i="80"/>
  <c r="B72" i="80"/>
  <c r="F71" i="80"/>
  <c r="D71" i="80"/>
  <c r="C71" i="80"/>
  <c r="B71" i="80"/>
  <c r="F70" i="80"/>
  <c r="D70" i="80"/>
  <c r="C70" i="80"/>
  <c r="B70" i="80"/>
  <c r="F69" i="80"/>
  <c r="D69" i="80"/>
  <c r="C69" i="80"/>
  <c r="B69" i="80"/>
  <c r="F68" i="80"/>
  <c r="D68" i="80"/>
  <c r="C68" i="80"/>
  <c r="B68" i="80"/>
  <c r="F67" i="80"/>
  <c r="D67" i="80"/>
  <c r="C67" i="80"/>
  <c r="B67" i="80"/>
  <c r="F66" i="80"/>
  <c r="D66" i="80"/>
  <c r="C66" i="80"/>
  <c r="B66" i="80"/>
  <c r="F65" i="80"/>
  <c r="D65" i="80"/>
  <c r="C65" i="80"/>
  <c r="B65" i="80"/>
  <c r="F64" i="80"/>
  <c r="D64" i="80"/>
  <c r="C64" i="80"/>
  <c r="B64" i="80"/>
  <c r="F63" i="80"/>
  <c r="D63" i="80"/>
  <c r="C63" i="80"/>
  <c r="B63" i="80"/>
  <c r="F62" i="80"/>
  <c r="D62" i="80"/>
  <c r="C62" i="80"/>
  <c r="B62" i="80"/>
  <c r="F61" i="80"/>
  <c r="D61" i="80"/>
  <c r="C61" i="80"/>
  <c r="B61" i="80"/>
  <c r="F60" i="80"/>
  <c r="D60" i="80"/>
  <c r="C60" i="80"/>
  <c r="B60" i="80"/>
  <c r="F59" i="80"/>
  <c r="D59" i="80"/>
  <c r="C59" i="80"/>
  <c r="B59" i="80"/>
  <c r="F57" i="80"/>
  <c r="D57" i="80"/>
  <c r="C57" i="80"/>
  <c r="B57" i="80"/>
  <c r="F56" i="80"/>
  <c r="D56" i="80"/>
  <c r="C56" i="80"/>
  <c r="B56" i="80"/>
  <c r="F55" i="80"/>
  <c r="D55" i="80"/>
  <c r="C55" i="80"/>
  <c r="B55" i="80"/>
  <c r="F54" i="80"/>
  <c r="F53" i="80"/>
  <c r="D53" i="80"/>
  <c r="C53" i="80"/>
  <c r="B53" i="80"/>
  <c r="F52" i="80"/>
  <c r="D52" i="80"/>
  <c r="C52" i="80"/>
  <c r="B52" i="80"/>
  <c r="F51" i="80"/>
  <c r="D51" i="80"/>
  <c r="C51" i="80"/>
  <c r="B51" i="80"/>
  <c r="F50" i="80"/>
  <c r="D50" i="80"/>
  <c r="C50" i="80"/>
  <c r="B50" i="80"/>
  <c r="F48" i="80"/>
  <c r="D48" i="80"/>
  <c r="C48" i="80"/>
  <c r="B48" i="80"/>
  <c r="F47" i="80"/>
  <c r="D47" i="80"/>
  <c r="C47" i="80"/>
  <c r="B47" i="80"/>
  <c r="F46" i="80"/>
  <c r="D46" i="80"/>
  <c r="C46" i="80"/>
  <c r="B46" i="80"/>
  <c r="F45" i="80"/>
  <c r="D45" i="80"/>
  <c r="C45" i="80"/>
  <c r="B45" i="80"/>
  <c r="F44" i="80"/>
  <c r="D44" i="80"/>
  <c r="C44" i="80"/>
  <c r="B44" i="80"/>
  <c r="F43" i="80"/>
  <c r="D43" i="80"/>
  <c r="C43" i="80"/>
  <c r="B43" i="80"/>
  <c r="F42" i="80"/>
  <c r="D42" i="80"/>
  <c r="C42" i="80"/>
  <c r="B42" i="80"/>
  <c r="F41" i="80"/>
  <c r="D41" i="80"/>
  <c r="C41" i="80"/>
  <c r="B41" i="80"/>
  <c r="F40" i="80"/>
  <c r="D40" i="80"/>
  <c r="C40" i="80"/>
  <c r="B40" i="80"/>
  <c r="F39" i="80"/>
  <c r="D39" i="80"/>
  <c r="C39" i="80"/>
  <c r="B39" i="80"/>
  <c r="F38" i="80"/>
  <c r="D38" i="80"/>
  <c r="C38" i="80"/>
  <c r="B38" i="80"/>
  <c r="F37" i="80"/>
  <c r="D37" i="80"/>
  <c r="C37" i="80"/>
  <c r="B37" i="80"/>
  <c r="F36" i="80"/>
  <c r="D36" i="80"/>
  <c r="C36" i="80"/>
  <c r="B36" i="80"/>
  <c r="F34" i="80"/>
  <c r="D34" i="80"/>
  <c r="C34" i="80"/>
  <c r="B34" i="80"/>
  <c r="F33" i="80"/>
  <c r="D33" i="80"/>
  <c r="C33" i="80"/>
  <c r="B33" i="80"/>
  <c r="F32" i="80"/>
  <c r="D32" i="80"/>
  <c r="C32" i="80"/>
  <c r="B32" i="80"/>
  <c r="F31" i="80"/>
  <c r="D31" i="80"/>
  <c r="C31" i="80"/>
  <c r="B31" i="80"/>
  <c r="F30" i="80"/>
  <c r="D30" i="80"/>
  <c r="C30" i="80"/>
  <c r="B30" i="80"/>
  <c r="F29" i="80"/>
  <c r="D29" i="80"/>
  <c r="C29" i="80"/>
  <c r="B29" i="80"/>
  <c r="F28" i="80"/>
  <c r="D28" i="80"/>
  <c r="C28" i="80"/>
  <c r="B28" i="80"/>
  <c r="F27" i="80"/>
  <c r="D27" i="80"/>
  <c r="C27" i="80"/>
  <c r="B27" i="80"/>
  <c r="F25" i="80"/>
  <c r="D25" i="80"/>
  <c r="C25" i="80"/>
  <c r="B25" i="80"/>
  <c r="F24" i="80"/>
  <c r="D24" i="80"/>
  <c r="C24" i="80"/>
  <c r="B24" i="80"/>
  <c r="F23" i="80"/>
  <c r="D23" i="80"/>
  <c r="C23" i="80"/>
  <c r="B23" i="80"/>
  <c r="F22" i="80"/>
  <c r="D22" i="80"/>
  <c r="C22" i="80"/>
  <c r="B22" i="80"/>
  <c r="F21" i="80"/>
  <c r="D21" i="80"/>
  <c r="C21" i="80"/>
  <c r="B21" i="80"/>
  <c r="F20" i="80"/>
  <c r="D20" i="80"/>
  <c r="C20" i="80"/>
  <c r="B20" i="80"/>
  <c r="F19" i="80"/>
  <c r="D19" i="80"/>
  <c r="C19" i="80"/>
  <c r="B19" i="80"/>
  <c r="F18" i="80"/>
  <c r="D18" i="80"/>
  <c r="C18" i="80"/>
  <c r="B18" i="80"/>
  <c r="F17" i="80"/>
  <c r="D17" i="80"/>
  <c r="C17" i="80"/>
  <c r="B17" i="80"/>
  <c r="F16" i="80"/>
  <c r="D16" i="80"/>
  <c r="C16" i="80"/>
  <c r="B16" i="80"/>
  <c r="F15" i="80"/>
  <c r="D15" i="80"/>
  <c r="C15" i="80"/>
  <c r="B15" i="80"/>
  <c r="F14" i="80"/>
  <c r="D14" i="80"/>
  <c r="C14" i="80"/>
  <c r="B14" i="80"/>
  <c r="F12" i="80"/>
  <c r="D12" i="80"/>
  <c r="C12" i="80"/>
  <c r="B12" i="80"/>
  <c r="F11" i="80"/>
  <c r="D11" i="80"/>
  <c r="C11" i="80"/>
  <c r="B11" i="80"/>
  <c r="F10" i="80"/>
  <c r="D10" i="80"/>
  <c r="C10" i="80"/>
  <c r="B10" i="80"/>
  <c r="F9" i="80"/>
  <c r="D9" i="80"/>
  <c r="C9" i="80"/>
  <c r="B9" i="80"/>
  <c r="F8" i="80"/>
  <c r="D8" i="80"/>
  <c r="C8" i="80"/>
  <c r="B8" i="80"/>
  <c r="F7" i="80"/>
  <c r="D7" i="80"/>
  <c r="C7" i="80"/>
  <c r="B7" i="80"/>
  <c r="F6" i="80"/>
  <c r="D6" i="80"/>
  <c r="C6" i="80"/>
  <c r="B6" i="80"/>
  <c r="F5" i="80"/>
  <c r="D5" i="80"/>
  <c r="C5" i="80"/>
  <c r="B5" i="80"/>
  <c r="F4" i="80"/>
  <c r="D4" i="80"/>
  <c r="C4" i="80"/>
  <c r="B4" i="80"/>
  <c r="A1" i="80"/>
  <c r="J87" i="60"/>
  <c r="H87" i="60"/>
  <c r="G87" i="60"/>
  <c r="F87" i="60"/>
  <c r="E87" i="60"/>
  <c r="D87" i="60"/>
  <c r="C87" i="60"/>
  <c r="J86" i="60"/>
  <c r="H86" i="60"/>
  <c r="G86" i="60"/>
  <c r="F86" i="60"/>
  <c r="E86" i="60"/>
  <c r="D86" i="60"/>
  <c r="C86" i="60"/>
  <c r="J85" i="60"/>
  <c r="H85" i="60"/>
  <c r="G85" i="60"/>
  <c r="F85" i="60"/>
  <c r="E85" i="60"/>
  <c r="D85" i="60"/>
  <c r="C85" i="60"/>
  <c r="J84" i="60"/>
  <c r="H84" i="60"/>
  <c r="G84" i="60"/>
  <c r="F84" i="60"/>
  <c r="E84" i="60"/>
  <c r="D84" i="60"/>
  <c r="C84" i="60"/>
  <c r="J83" i="60"/>
  <c r="H83" i="60"/>
  <c r="G83" i="60"/>
  <c r="F83" i="60"/>
  <c r="E83" i="60"/>
  <c r="D83" i="60"/>
  <c r="C83" i="60"/>
  <c r="J82" i="60"/>
  <c r="H82" i="60"/>
  <c r="G82" i="60"/>
  <c r="F82" i="60"/>
  <c r="E82" i="60"/>
  <c r="D82" i="60"/>
  <c r="C82" i="60"/>
  <c r="J81" i="60"/>
  <c r="H81" i="60"/>
  <c r="G81" i="60"/>
  <c r="F81" i="60"/>
  <c r="E81" i="60"/>
  <c r="D81" i="60"/>
  <c r="C81" i="60"/>
  <c r="J80" i="60"/>
  <c r="H80" i="60"/>
  <c r="G80" i="60"/>
  <c r="F80" i="60"/>
  <c r="E80" i="60"/>
  <c r="D80" i="60"/>
  <c r="C80" i="60"/>
  <c r="J79" i="60"/>
  <c r="H79" i="60"/>
  <c r="G79" i="60"/>
  <c r="F79" i="60"/>
  <c r="E79" i="60"/>
  <c r="D79" i="60"/>
  <c r="C79" i="60"/>
  <c r="J78" i="60"/>
  <c r="H78" i="60"/>
  <c r="G78" i="60"/>
  <c r="F78" i="60"/>
  <c r="E78" i="60"/>
  <c r="D78" i="60"/>
  <c r="C78" i="60"/>
  <c r="J77" i="60"/>
  <c r="H77" i="60"/>
  <c r="G77" i="60"/>
  <c r="F77" i="60"/>
  <c r="E77" i="60"/>
  <c r="D77" i="60"/>
  <c r="C77" i="60"/>
  <c r="J76" i="60"/>
  <c r="H76" i="60"/>
  <c r="G76" i="60"/>
  <c r="F76" i="60"/>
  <c r="E76" i="60"/>
  <c r="D76" i="60"/>
  <c r="C76" i="60"/>
  <c r="J75" i="60"/>
  <c r="H75" i="60"/>
  <c r="G75" i="60"/>
  <c r="F75" i="60"/>
  <c r="E75" i="60"/>
  <c r="D75" i="60"/>
  <c r="C75" i="60"/>
  <c r="J74" i="60"/>
  <c r="H74" i="60"/>
  <c r="G74" i="60"/>
  <c r="F74" i="60"/>
  <c r="E74" i="60"/>
  <c r="D74" i="60"/>
  <c r="C74" i="60"/>
  <c r="J72" i="60"/>
  <c r="H72" i="60"/>
  <c r="G72" i="60"/>
  <c r="F72" i="60"/>
  <c r="E72" i="60"/>
  <c r="D72" i="60"/>
  <c r="C72" i="60"/>
  <c r="J71" i="60"/>
  <c r="H71" i="60"/>
  <c r="G71" i="60"/>
  <c r="F71" i="60"/>
  <c r="E71" i="60"/>
  <c r="D71" i="60"/>
  <c r="C71" i="60"/>
  <c r="J70" i="60"/>
  <c r="H70" i="60"/>
  <c r="G70" i="60"/>
  <c r="F70" i="60"/>
  <c r="E70" i="60"/>
  <c r="D70" i="60"/>
  <c r="C70" i="60"/>
  <c r="J69" i="60"/>
  <c r="H69" i="60"/>
  <c r="G69" i="60"/>
  <c r="F69" i="60"/>
  <c r="E69" i="60"/>
  <c r="D69" i="60"/>
  <c r="C69" i="60"/>
  <c r="J68" i="60"/>
  <c r="H68" i="60"/>
  <c r="G68" i="60"/>
  <c r="F68" i="60"/>
  <c r="E68" i="60"/>
  <c r="D68" i="60"/>
  <c r="C68" i="60"/>
  <c r="J67" i="60"/>
  <c r="H67" i="60"/>
  <c r="G67" i="60"/>
  <c r="F67" i="60"/>
  <c r="E67" i="60"/>
  <c r="D67" i="60"/>
  <c r="C67" i="60"/>
  <c r="J66" i="60"/>
  <c r="H66" i="60"/>
  <c r="G66" i="60"/>
  <c r="F66" i="60"/>
  <c r="E66" i="60"/>
  <c r="D66" i="60"/>
  <c r="C66" i="60"/>
  <c r="J65" i="60"/>
  <c r="H65" i="60"/>
  <c r="G65" i="60"/>
  <c r="F65" i="60"/>
  <c r="E65" i="60"/>
  <c r="D65" i="60"/>
  <c r="C65" i="60"/>
  <c r="J64" i="60"/>
  <c r="H64" i="60"/>
  <c r="G64" i="60"/>
  <c r="F64" i="60"/>
  <c r="E64" i="60"/>
  <c r="D64" i="60"/>
  <c r="C64" i="60"/>
  <c r="J63" i="60"/>
  <c r="H63" i="60"/>
  <c r="G63" i="60"/>
  <c r="F63" i="60"/>
  <c r="E63" i="60"/>
  <c r="D63" i="60"/>
  <c r="C63" i="60"/>
  <c r="J62" i="60"/>
  <c r="H62" i="60"/>
  <c r="G62" i="60"/>
  <c r="F62" i="60"/>
  <c r="E62" i="60"/>
  <c r="D62" i="60"/>
  <c r="C62" i="60"/>
  <c r="J61" i="60"/>
  <c r="H61" i="60"/>
  <c r="G61" i="60"/>
  <c r="F61" i="60"/>
  <c r="E61" i="60"/>
  <c r="D61" i="60"/>
  <c r="C61" i="60"/>
  <c r="J60" i="60"/>
  <c r="H60" i="60"/>
  <c r="G60" i="60"/>
  <c r="F60" i="60"/>
  <c r="E60" i="60"/>
  <c r="D60" i="60"/>
  <c r="C60" i="60"/>
  <c r="J59" i="60"/>
  <c r="H59" i="60"/>
  <c r="G59" i="60"/>
  <c r="F59" i="60"/>
  <c r="E59" i="60"/>
  <c r="D59" i="60"/>
  <c r="C59" i="60"/>
  <c r="J57" i="60"/>
  <c r="H57" i="60"/>
  <c r="G57" i="60"/>
  <c r="F57" i="60"/>
  <c r="E57" i="60"/>
  <c r="D57" i="60"/>
  <c r="C57" i="60"/>
  <c r="J56" i="60"/>
  <c r="H56" i="60"/>
  <c r="G56" i="60"/>
  <c r="F56" i="60"/>
  <c r="E56" i="60"/>
  <c r="D56" i="60"/>
  <c r="C56" i="60"/>
  <c r="J55" i="60"/>
  <c r="H55" i="60"/>
  <c r="G55" i="60"/>
  <c r="F55" i="60"/>
  <c r="E55" i="60"/>
  <c r="D55" i="60"/>
  <c r="C55" i="60"/>
  <c r="J54" i="60"/>
  <c r="H54" i="60"/>
  <c r="G54" i="60"/>
  <c r="F54" i="60"/>
  <c r="E54" i="60"/>
  <c r="D54" i="60"/>
  <c r="C54" i="60"/>
  <c r="J53" i="60"/>
  <c r="H53" i="60"/>
  <c r="G53" i="60"/>
  <c r="F53" i="60"/>
  <c r="E53" i="60"/>
  <c r="D53" i="60"/>
  <c r="C53" i="60"/>
  <c r="J52" i="60"/>
  <c r="H52" i="60"/>
  <c r="G52" i="60"/>
  <c r="F52" i="60"/>
  <c r="E52" i="60"/>
  <c r="D52" i="60"/>
  <c r="C52" i="60"/>
  <c r="J51" i="60"/>
  <c r="H51" i="60"/>
  <c r="G51" i="60"/>
  <c r="F51" i="60"/>
  <c r="E51" i="60"/>
  <c r="D51" i="60"/>
  <c r="C51" i="60"/>
  <c r="J49" i="60"/>
  <c r="H49" i="60"/>
  <c r="G49" i="60"/>
  <c r="F49" i="60"/>
  <c r="E49" i="60"/>
  <c r="D49" i="60"/>
  <c r="C49" i="60"/>
  <c r="J48" i="60"/>
  <c r="H48" i="60"/>
  <c r="G48" i="60"/>
  <c r="F48" i="60"/>
  <c r="E48" i="60"/>
  <c r="D48" i="60"/>
  <c r="C48" i="60"/>
  <c r="J47" i="60"/>
  <c r="H47" i="60"/>
  <c r="G47" i="60"/>
  <c r="F47" i="60"/>
  <c r="E47" i="60"/>
  <c r="D47" i="60"/>
  <c r="C47" i="60"/>
  <c r="J46" i="60"/>
  <c r="H46" i="60"/>
  <c r="G46" i="60"/>
  <c r="F46" i="60"/>
  <c r="E46" i="60"/>
  <c r="D46" i="60"/>
  <c r="C46" i="60"/>
  <c r="J45" i="60"/>
  <c r="H45" i="60"/>
  <c r="G45" i="60"/>
  <c r="F45" i="60"/>
  <c r="E45" i="60"/>
  <c r="D45" i="60"/>
  <c r="C45" i="60"/>
  <c r="J44" i="60"/>
  <c r="H44" i="60"/>
  <c r="G44" i="60"/>
  <c r="F44" i="60"/>
  <c r="E44" i="60"/>
  <c r="D44" i="60"/>
  <c r="C44" i="60"/>
  <c r="J43" i="60"/>
  <c r="H43" i="60"/>
  <c r="G43" i="60"/>
  <c r="F43" i="60"/>
  <c r="E43" i="60"/>
  <c r="D43" i="60"/>
  <c r="C43" i="60"/>
  <c r="J42" i="60"/>
  <c r="H42" i="60"/>
  <c r="G42" i="60"/>
  <c r="F42" i="60"/>
  <c r="E42" i="60"/>
  <c r="D42" i="60"/>
  <c r="C42" i="60"/>
  <c r="J41" i="60"/>
  <c r="H41" i="60"/>
  <c r="G41" i="60"/>
  <c r="F41" i="60"/>
  <c r="E41" i="60"/>
  <c r="D41" i="60"/>
  <c r="C41" i="60"/>
  <c r="J40" i="60"/>
  <c r="H40" i="60"/>
  <c r="G40" i="60"/>
  <c r="F40" i="60"/>
  <c r="E40" i="60"/>
  <c r="D40" i="60"/>
  <c r="C40" i="60"/>
  <c r="J39" i="60"/>
  <c r="H39" i="60"/>
  <c r="G39" i="60"/>
  <c r="F39" i="60"/>
  <c r="E39" i="60"/>
  <c r="D39" i="60"/>
  <c r="C39" i="60"/>
  <c r="J38" i="60"/>
  <c r="H38" i="60"/>
  <c r="G38" i="60"/>
  <c r="F38" i="60"/>
  <c r="E38" i="60"/>
  <c r="D38" i="60"/>
  <c r="C38" i="60"/>
  <c r="J37" i="60"/>
  <c r="H37" i="60"/>
  <c r="G37" i="60"/>
  <c r="F37" i="60"/>
  <c r="E37" i="60"/>
  <c r="D37" i="60"/>
  <c r="C37" i="60"/>
  <c r="J35" i="60"/>
  <c r="H35" i="60"/>
  <c r="G35" i="60"/>
  <c r="F35" i="60"/>
  <c r="E35" i="60"/>
  <c r="D35" i="60"/>
  <c r="C35" i="60"/>
  <c r="J34" i="60"/>
  <c r="H34" i="60"/>
  <c r="G34" i="60"/>
  <c r="F34" i="60"/>
  <c r="E34" i="60"/>
  <c r="D34" i="60"/>
  <c r="C34" i="60"/>
  <c r="J33" i="60"/>
  <c r="H33" i="60"/>
  <c r="G33" i="60"/>
  <c r="F33" i="60"/>
  <c r="E33" i="60"/>
  <c r="D33" i="60"/>
  <c r="C33" i="60"/>
  <c r="J32" i="60"/>
  <c r="H32" i="60"/>
  <c r="G32" i="60"/>
  <c r="F32" i="60"/>
  <c r="E32" i="60"/>
  <c r="D32" i="60"/>
  <c r="C32" i="60"/>
  <c r="J31" i="60"/>
  <c r="H31" i="60"/>
  <c r="G31" i="60"/>
  <c r="F31" i="60"/>
  <c r="E31" i="60"/>
  <c r="D31" i="60"/>
  <c r="C31" i="60"/>
  <c r="J30" i="60"/>
  <c r="H30" i="60"/>
  <c r="G30" i="60"/>
  <c r="F30" i="60"/>
  <c r="E30" i="60"/>
  <c r="D30" i="60"/>
  <c r="C30" i="60"/>
  <c r="J29" i="60"/>
  <c r="H29" i="60"/>
  <c r="G29" i="60"/>
  <c r="F29" i="60"/>
  <c r="E29" i="60"/>
  <c r="D29" i="60"/>
  <c r="C29" i="60"/>
  <c r="J28" i="60"/>
  <c r="H28" i="60"/>
  <c r="G28" i="60"/>
  <c r="F28" i="60"/>
  <c r="E28" i="60"/>
  <c r="D28" i="60"/>
  <c r="C28" i="60"/>
  <c r="J26" i="60"/>
  <c r="H26" i="60"/>
  <c r="G26" i="60"/>
  <c r="F26" i="60"/>
  <c r="E26" i="60"/>
  <c r="D26" i="60"/>
  <c r="C26" i="60"/>
  <c r="J25" i="60"/>
  <c r="H25" i="60"/>
  <c r="G25" i="60"/>
  <c r="F25" i="60"/>
  <c r="E25" i="60"/>
  <c r="D25" i="60"/>
  <c r="C25" i="60"/>
  <c r="J24" i="60"/>
  <c r="H24" i="60"/>
  <c r="G24" i="60"/>
  <c r="F24" i="60"/>
  <c r="E24" i="60"/>
  <c r="D24" i="60"/>
  <c r="C24" i="60"/>
  <c r="J23" i="60"/>
  <c r="H23" i="60"/>
  <c r="G23" i="60"/>
  <c r="F23" i="60"/>
  <c r="E23" i="60"/>
  <c r="D23" i="60"/>
  <c r="C23" i="60"/>
  <c r="J22" i="60"/>
  <c r="H22" i="60"/>
  <c r="G22" i="60"/>
  <c r="F22" i="60"/>
  <c r="E22" i="60"/>
  <c r="D22" i="60"/>
  <c r="C22" i="60"/>
  <c r="J21" i="60"/>
  <c r="H21" i="60"/>
  <c r="G21" i="60"/>
  <c r="F21" i="60"/>
  <c r="E21" i="60"/>
  <c r="D21" i="60"/>
  <c r="C21" i="60"/>
  <c r="J20" i="60"/>
  <c r="H20" i="60"/>
  <c r="G20" i="60"/>
  <c r="F20" i="60"/>
  <c r="E20" i="60"/>
  <c r="D20" i="60"/>
  <c r="C20" i="60"/>
  <c r="J19" i="60"/>
  <c r="H19" i="60"/>
  <c r="G19" i="60"/>
  <c r="F19" i="60"/>
  <c r="E19" i="60"/>
  <c r="D19" i="60"/>
  <c r="C19" i="60"/>
  <c r="J18" i="60"/>
  <c r="H18" i="60"/>
  <c r="G18" i="60"/>
  <c r="F18" i="60"/>
  <c r="E18" i="60"/>
  <c r="D18" i="60"/>
  <c r="C18" i="60"/>
  <c r="J17" i="60"/>
  <c r="H17" i="60"/>
  <c r="G17" i="60"/>
  <c r="F17" i="60"/>
  <c r="E17" i="60"/>
  <c r="D17" i="60"/>
  <c r="C17" i="60"/>
  <c r="J16" i="60"/>
  <c r="H16" i="60"/>
  <c r="G16" i="60"/>
  <c r="F16" i="60"/>
  <c r="E16" i="60"/>
  <c r="D16" i="60"/>
  <c r="C16" i="60"/>
  <c r="J15" i="60"/>
  <c r="H15" i="60"/>
  <c r="G15" i="60"/>
  <c r="F15" i="60"/>
  <c r="E15" i="60"/>
  <c r="D15" i="60"/>
  <c r="C15" i="60"/>
  <c r="J13" i="60"/>
  <c r="H13" i="60"/>
  <c r="G13" i="60"/>
  <c r="F13" i="60"/>
  <c r="E13" i="60"/>
  <c r="D13" i="60"/>
  <c r="C13" i="60"/>
  <c r="J12" i="60"/>
  <c r="H12" i="60"/>
  <c r="G12" i="60"/>
  <c r="F12" i="60"/>
  <c r="E12" i="60"/>
  <c r="D12" i="60"/>
  <c r="C12" i="60"/>
  <c r="J11" i="60"/>
  <c r="H11" i="60"/>
  <c r="G11" i="60"/>
  <c r="F11" i="60"/>
  <c r="E11" i="60"/>
  <c r="D11" i="60"/>
  <c r="C11" i="60"/>
  <c r="J10" i="60"/>
  <c r="H10" i="60"/>
  <c r="G10" i="60"/>
  <c r="F10" i="60"/>
  <c r="E10" i="60"/>
  <c r="D10" i="60"/>
  <c r="C10" i="60"/>
  <c r="J9" i="60"/>
  <c r="H9" i="60"/>
  <c r="G9" i="60"/>
  <c r="F9" i="60"/>
  <c r="E9" i="60"/>
  <c r="D9" i="60"/>
  <c r="C9" i="60"/>
  <c r="J8" i="60"/>
  <c r="H8" i="60"/>
  <c r="G8" i="60"/>
  <c r="F8" i="60"/>
  <c r="E8" i="60"/>
  <c r="D8" i="60"/>
  <c r="C8" i="60"/>
  <c r="J7" i="60"/>
  <c r="H7" i="60"/>
  <c r="G7" i="60"/>
  <c r="F7" i="60"/>
  <c r="E7" i="60"/>
  <c r="D7" i="60"/>
  <c r="C7" i="60"/>
  <c r="J6" i="60"/>
  <c r="H6" i="60"/>
  <c r="G6" i="60"/>
  <c r="F6" i="60"/>
  <c r="E6" i="60"/>
  <c r="D6" i="60"/>
  <c r="C6" i="60"/>
  <c r="J5" i="60"/>
  <c r="H5" i="60"/>
  <c r="G5" i="60"/>
  <c r="F5" i="60"/>
  <c r="E5" i="60"/>
  <c r="D5" i="60"/>
  <c r="C5" i="60"/>
  <c r="J4" i="60"/>
  <c r="H4" i="60"/>
  <c r="G4" i="60"/>
  <c r="F4" i="60"/>
  <c r="E4" i="60"/>
  <c r="D4" i="60"/>
  <c r="C4" i="60"/>
  <c r="A1" i="60"/>
  <c r="L87" i="77"/>
  <c r="H87" i="77"/>
  <c r="G87" i="77"/>
  <c r="F87" i="77"/>
  <c r="E87" i="77"/>
  <c r="D87" i="77"/>
  <c r="C87" i="77"/>
  <c r="L86" i="77"/>
  <c r="H86" i="77"/>
  <c r="G86" i="77"/>
  <c r="F86" i="77"/>
  <c r="E86" i="77"/>
  <c r="D86" i="77"/>
  <c r="C86" i="77"/>
  <c r="L85" i="77"/>
  <c r="H85" i="77"/>
  <c r="G85" i="77"/>
  <c r="F85" i="77"/>
  <c r="E85" i="77"/>
  <c r="D85" i="77"/>
  <c r="C85" i="77"/>
  <c r="L84" i="77"/>
  <c r="H84" i="77"/>
  <c r="G84" i="77"/>
  <c r="F84" i="77"/>
  <c r="E84" i="77"/>
  <c r="D84" i="77"/>
  <c r="C84" i="77"/>
  <c r="L83" i="77"/>
  <c r="H83" i="77"/>
  <c r="G83" i="77"/>
  <c r="F83" i="77"/>
  <c r="E83" i="77"/>
  <c r="D83" i="77"/>
  <c r="C83" i="77"/>
  <c r="L82" i="77"/>
  <c r="H82" i="77"/>
  <c r="G82" i="77"/>
  <c r="F82" i="77"/>
  <c r="E82" i="77"/>
  <c r="D82" i="77"/>
  <c r="C82" i="77"/>
  <c r="L81" i="77"/>
  <c r="H81" i="77"/>
  <c r="G81" i="77"/>
  <c r="F81" i="77"/>
  <c r="E81" i="77"/>
  <c r="D81" i="77"/>
  <c r="C81" i="77"/>
  <c r="L80" i="77"/>
  <c r="H80" i="77"/>
  <c r="G80" i="77"/>
  <c r="F80" i="77"/>
  <c r="E80" i="77"/>
  <c r="D80" i="77"/>
  <c r="C80" i="77"/>
  <c r="L79" i="77"/>
  <c r="H79" i="77"/>
  <c r="G79" i="77"/>
  <c r="F79" i="77"/>
  <c r="E79" i="77"/>
  <c r="D79" i="77"/>
  <c r="C79" i="77"/>
  <c r="L78" i="77"/>
  <c r="H78" i="77"/>
  <c r="G78" i="77"/>
  <c r="F78" i="77"/>
  <c r="E78" i="77"/>
  <c r="D78" i="77"/>
  <c r="C78" i="77"/>
  <c r="L77" i="77"/>
  <c r="H77" i="77"/>
  <c r="G77" i="77"/>
  <c r="F77" i="77"/>
  <c r="E77" i="77"/>
  <c r="D77" i="77"/>
  <c r="C77" i="77"/>
  <c r="L76" i="77"/>
  <c r="H76" i="77"/>
  <c r="G76" i="77"/>
  <c r="F76" i="77"/>
  <c r="E76" i="77"/>
  <c r="D76" i="77"/>
  <c r="C76" i="77"/>
  <c r="L75" i="77"/>
  <c r="H75" i="77"/>
  <c r="G75" i="77"/>
  <c r="F75" i="77"/>
  <c r="E75" i="77"/>
  <c r="D75" i="77"/>
  <c r="C75" i="77"/>
  <c r="L74" i="77"/>
  <c r="H74" i="77"/>
  <c r="G74" i="77"/>
  <c r="F74" i="77"/>
  <c r="E74" i="77"/>
  <c r="D74" i="77"/>
  <c r="C74" i="77"/>
  <c r="L72" i="77"/>
  <c r="H72" i="77"/>
  <c r="G72" i="77"/>
  <c r="F72" i="77"/>
  <c r="E72" i="77"/>
  <c r="D72" i="77"/>
  <c r="C72" i="77"/>
  <c r="L71" i="77"/>
  <c r="H71" i="77"/>
  <c r="G71" i="77"/>
  <c r="F71" i="77"/>
  <c r="E71" i="77"/>
  <c r="D71" i="77"/>
  <c r="C71" i="77"/>
  <c r="L70" i="77"/>
  <c r="H70" i="77"/>
  <c r="G70" i="77"/>
  <c r="F70" i="77"/>
  <c r="E70" i="77"/>
  <c r="D70" i="77"/>
  <c r="C70" i="77"/>
  <c r="L69" i="77"/>
  <c r="H69" i="77"/>
  <c r="G69" i="77"/>
  <c r="F69" i="77"/>
  <c r="E69" i="77"/>
  <c r="D69" i="77"/>
  <c r="C69" i="77"/>
  <c r="L68" i="77"/>
  <c r="H68" i="77"/>
  <c r="G68" i="77"/>
  <c r="F68" i="77"/>
  <c r="E68" i="77"/>
  <c r="D68" i="77"/>
  <c r="C68" i="77"/>
  <c r="L67" i="77"/>
  <c r="H67" i="77"/>
  <c r="G67" i="77"/>
  <c r="F67" i="77"/>
  <c r="E67" i="77"/>
  <c r="D67" i="77"/>
  <c r="C67" i="77"/>
  <c r="L66" i="77"/>
  <c r="H66" i="77"/>
  <c r="G66" i="77"/>
  <c r="F66" i="77"/>
  <c r="E66" i="77"/>
  <c r="D66" i="77"/>
  <c r="C66" i="77"/>
  <c r="L65" i="77"/>
  <c r="H65" i="77"/>
  <c r="G65" i="77"/>
  <c r="F65" i="77"/>
  <c r="E65" i="77"/>
  <c r="D65" i="77"/>
  <c r="C65" i="77"/>
  <c r="L64" i="77"/>
  <c r="H64" i="77"/>
  <c r="G64" i="77"/>
  <c r="F64" i="77"/>
  <c r="E64" i="77"/>
  <c r="D64" i="77"/>
  <c r="C64" i="77"/>
  <c r="L63" i="77"/>
  <c r="H63" i="77"/>
  <c r="G63" i="77"/>
  <c r="F63" i="77"/>
  <c r="E63" i="77"/>
  <c r="D63" i="77"/>
  <c r="C63" i="77"/>
  <c r="L62" i="77"/>
  <c r="H62" i="77"/>
  <c r="G62" i="77"/>
  <c r="F62" i="77"/>
  <c r="E62" i="77"/>
  <c r="D62" i="77"/>
  <c r="C62" i="77"/>
  <c r="L61" i="77"/>
  <c r="H61" i="77"/>
  <c r="G61" i="77"/>
  <c r="F61" i="77"/>
  <c r="E61" i="77"/>
  <c r="D61" i="77"/>
  <c r="C61" i="77"/>
  <c r="L60" i="77"/>
  <c r="H60" i="77"/>
  <c r="G60" i="77"/>
  <c r="F60" i="77"/>
  <c r="E60" i="77"/>
  <c r="D60" i="77"/>
  <c r="C60" i="77"/>
  <c r="L59" i="77"/>
  <c r="H59" i="77"/>
  <c r="G59" i="77"/>
  <c r="F59" i="77"/>
  <c r="E59" i="77"/>
  <c r="D59" i="77"/>
  <c r="C59" i="77"/>
  <c r="L57" i="77"/>
  <c r="H57" i="77"/>
  <c r="G57" i="77"/>
  <c r="F57" i="77"/>
  <c r="E57" i="77"/>
  <c r="D57" i="77"/>
  <c r="C57" i="77"/>
  <c r="L56" i="77"/>
  <c r="H56" i="77"/>
  <c r="G56" i="77"/>
  <c r="F56" i="77"/>
  <c r="E56" i="77"/>
  <c r="D56" i="77"/>
  <c r="C56" i="77"/>
  <c r="L55" i="77"/>
  <c r="H55" i="77"/>
  <c r="G55" i="77"/>
  <c r="F55" i="77"/>
  <c r="E55" i="77"/>
  <c r="D55" i="77"/>
  <c r="C55" i="77"/>
  <c r="L54" i="77"/>
  <c r="H54" i="77"/>
  <c r="G54" i="77"/>
  <c r="F54" i="77"/>
  <c r="E54" i="77"/>
  <c r="D54" i="77"/>
  <c r="C54" i="77"/>
  <c r="L53" i="77"/>
  <c r="H53" i="77"/>
  <c r="G53" i="77"/>
  <c r="F53" i="77"/>
  <c r="E53" i="77"/>
  <c r="D53" i="77"/>
  <c r="C53" i="77"/>
  <c r="L52" i="77"/>
  <c r="H52" i="77"/>
  <c r="G52" i="77"/>
  <c r="F52" i="77"/>
  <c r="E52" i="77"/>
  <c r="D52" i="77"/>
  <c r="C52" i="77"/>
  <c r="L51" i="77"/>
  <c r="H51" i="77"/>
  <c r="G51" i="77"/>
  <c r="F51" i="77"/>
  <c r="E51" i="77"/>
  <c r="D51" i="77"/>
  <c r="C51" i="77"/>
  <c r="L49" i="77"/>
  <c r="H49" i="77"/>
  <c r="G49" i="77"/>
  <c r="F49" i="77"/>
  <c r="E49" i="77"/>
  <c r="D49" i="77"/>
  <c r="C49" i="77"/>
  <c r="L48" i="77"/>
  <c r="H48" i="77"/>
  <c r="G48" i="77"/>
  <c r="F48" i="77"/>
  <c r="E48" i="77"/>
  <c r="D48" i="77"/>
  <c r="C48" i="77"/>
  <c r="L47" i="77"/>
  <c r="H47" i="77"/>
  <c r="G47" i="77"/>
  <c r="F47" i="77"/>
  <c r="E47" i="77"/>
  <c r="D47" i="77"/>
  <c r="C47" i="77"/>
  <c r="L46" i="77"/>
  <c r="H46" i="77"/>
  <c r="G46" i="77"/>
  <c r="F46" i="77"/>
  <c r="E46" i="77"/>
  <c r="D46" i="77"/>
  <c r="C46" i="77"/>
  <c r="L45" i="77"/>
  <c r="H45" i="77"/>
  <c r="G45" i="77"/>
  <c r="F45" i="77"/>
  <c r="E45" i="77"/>
  <c r="D45" i="77"/>
  <c r="C45" i="77"/>
  <c r="L44" i="77"/>
  <c r="H44" i="77"/>
  <c r="G44" i="77"/>
  <c r="F44" i="77"/>
  <c r="E44" i="77"/>
  <c r="D44" i="77"/>
  <c r="C44" i="77"/>
  <c r="L43" i="77"/>
  <c r="H43" i="77"/>
  <c r="G43" i="77"/>
  <c r="F43" i="77"/>
  <c r="E43" i="77"/>
  <c r="D43" i="77"/>
  <c r="C43" i="77"/>
  <c r="L42" i="77"/>
  <c r="H42" i="77"/>
  <c r="G42" i="77"/>
  <c r="F42" i="77"/>
  <c r="E42" i="77"/>
  <c r="D42" i="77"/>
  <c r="C42" i="77"/>
  <c r="L41" i="77"/>
  <c r="H41" i="77"/>
  <c r="G41" i="77"/>
  <c r="F41" i="77"/>
  <c r="E41" i="77"/>
  <c r="D41" i="77"/>
  <c r="C41" i="77"/>
  <c r="L40" i="77"/>
  <c r="H40" i="77"/>
  <c r="G40" i="77"/>
  <c r="F40" i="77"/>
  <c r="E40" i="77"/>
  <c r="D40" i="77"/>
  <c r="C40" i="77"/>
  <c r="L39" i="77"/>
  <c r="H39" i="77"/>
  <c r="G39" i="77"/>
  <c r="F39" i="77"/>
  <c r="E39" i="77"/>
  <c r="D39" i="77"/>
  <c r="C39" i="77"/>
  <c r="L38" i="77"/>
  <c r="H38" i="77"/>
  <c r="G38" i="77"/>
  <c r="F38" i="77"/>
  <c r="E38" i="77"/>
  <c r="D38" i="77"/>
  <c r="C38" i="77"/>
  <c r="L37" i="77"/>
  <c r="H37" i="77"/>
  <c r="G37" i="77"/>
  <c r="F37" i="77"/>
  <c r="E37" i="77"/>
  <c r="D37" i="77"/>
  <c r="C37" i="77"/>
  <c r="L35" i="77"/>
  <c r="H35" i="77"/>
  <c r="G35" i="77"/>
  <c r="F35" i="77"/>
  <c r="E35" i="77"/>
  <c r="D35" i="77"/>
  <c r="C35" i="77"/>
  <c r="L34" i="77"/>
  <c r="H34" i="77"/>
  <c r="G34" i="77"/>
  <c r="F34" i="77"/>
  <c r="E34" i="77"/>
  <c r="D34" i="77"/>
  <c r="C34" i="77"/>
  <c r="L33" i="77"/>
  <c r="H33" i="77"/>
  <c r="G33" i="77"/>
  <c r="F33" i="77"/>
  <c r="E33" i="77"/>
  <c r="D33" i="77"/>
  <c r="C33" i="77"/>
  <c r="L32" i="77"/>
  <c r="H32" i="77"/>
  <c r="G32" i="77"/>
  <c r="F32" i="77"/>
  <c r="E32" i="77"/>
  <c r="D32" i="77"/>
  <c r="C32" i="77"/>
  <c r="L31" i="77"/>
  <c r="H31" i="77"/>
  <c r="G31" i="77"/>
  <c r="F31" i="77"/>
  <c r="E31" i="77"/>
  <c r="D31" i="77"/>
  <c r="C31" i="77"/>
  <c r="L30" i="77"/>
  <c r="H30" i="77"/>
  <c r="G30" i="77"/>
  <c r="F30" i="77"/>
  <c r="E30" i="77"/>
  <c r="D30" i="77"/>
  <c r="C30" i="77"/>
  <c r="L29" i="77"/>
  <c r="H29" i="77"/>
  <c r="G29" i="77"/>
  <c r="F29" i="77"/>
  <c r="E29" i="77"/>
  <c r="D29" i="77"/>
  <c r="C29" i="77"/>
  <c r="L28" i="77"/>
  <c r="H28" i="77"/>
  <c r="G28" i="77"/>
  <c r="F28" i="77"/>
  <c r="E28" i="77"/>
  <c r="D28" i="77"/>
  <c r="C28" i="77"/>
  <c r="L26" i="77"/>
  <c r="H26" i="77"/>
  <c r="G26" i="77"/>
  <c r="F26" i="77"/>
  <c r="E26" i="77"/>
  <c r="D26" i="77"/>
  <c r="C26" i="77"/>
  <c r="L25" i="77"/>
  <c r="H25" i="77"/>
  <c r="G25" i="77"/>
  <c r="F25" i="77"/>
  <c r="E25" i="77"/>
  <c r="D25" i="77"/>
  <c r="C25" i="77"/>
  <c r="L24" i="77"/>
  <c r="H24" i="77"/>
  <c r="G24" i="77"/>
  <c r="F24" i="77"/>
  <c r="E24" i="77"/>
  <c r="D24" i="77"/>
  <c r="C24" i="77"/>
  <c r="L23" i="77"/>
  <c r="H23" i="77"/>
  <c r="G23" i="77"/>
  <c r="F23" i="77"/>
  <c r="E23" i="77"/>
  <c r="D23" i="77"/>
  <c r="C23" i="77"/>
  <c r="L22" i="77"/>
  <c r="H22" i="77"/>
  <c r="G22" i="77"/>
  <c r="F22" i="77"/>
  <c r="E22" i="77"/>
  <c r="D22" i="77"/>
  <c r="C22" i="77"/>
  <c r="L21" i="77"/>
  <c r="H21" i="77"/>
  <c r="G21" i="77"/>
  <c r="F21" i="77"/>
  <c r="E21" i="77"/>
  <c r="D21" i="77"/>
  <c r="C21" i="77"/>
  <c r="L20" i="77"/>
  <c r="H20" i="77"/>
  <c r="G20" i="77"/>
  <c r="F20" i="77"/>
  <c r="E20" i="77"/>
  <c r="D20" i="77"/>
  <c r="C20" i="77"/>
  <c r="L19" i="77"/>
  <c r="H19" i="77"/>
  <c r="G19" i="77"/>
  <c r="F19" i="77"/>
  <c r="E19" i="77"/>
  <c r="D19" i="77"/>
  <c r="C19" i="77"/>
  <c r="L18" i="77"/>
  <c r="H18" i="77"/>
  <c r="G18" i="77"/>
  <c r="F18" i="77"/>
  <c r="E18" i="77"/>
  <c r="D18" i="77"/>
  <c r="C18" i="77"/>
  <c r="L17" i="77"/>
  <c r="H17" i="77"/>
  <c r="G17" i="77"/>
  <c r="F17" i="77"/>
  <c r="E17" i="77"/>
  <c r="D17" i="77"/>
  <c r="C17" i="77"/>
  <c r="L16" i="77"/>
  <c r="H16" i="77"/>
  <c r="G16" i="77"/>
  <c r="F16" i="77"/>
  <c r="E16" i="77"/>
  <c r="D16" i="77"/>
  <c r="C16" i="77"/>
  <c r="L15" i="77"/>
  <c r="H15" i="77"/>
  <c r="G15" i="77"/>
  <c r="F15" i="77"/>
  <c r="E15" i="77"/>
  <c r="D15" i="77"/>
  <c r="C15" i="77"/>
  <c r="L13" i="77"/>
  <c r="H13" i="77"/>
  <c r="G13" i="77"/>
  <c r="F13" i="77"/>
  <c r="E13" i="77"/>
  <c r="D13" i="77"/>
  <c r="C13" i="77"/>
  <c r="L12" i="77"/>
  <c r="H12" i="77"/>
  <c r="G12" i="77"/>
  <c r="F12" i="77"/>
  <c r="E12" i="77"/>
  <c r="D12" i="77"/>
  <c r="C12" i="77"/>
  <c r="L11" i="77"/>
  <c r="H11" i="77"/>
  <c r="G11" i="77"/>
  <c r="F11" i="77"/>
  <c r="E11" i="77"/>
  <c r="D11" i="77"/>
  <c r="C11" i="77"/>
  <c r="L10" i="77"/>
  <c r="H10" i="77"/>
  <c r="G10" i="77"/>
  <c r="F10" i="77"/>
  <c r="E10" i="77"/>
  <c r="D10" i="77"/>
  <c r="C10" i="77"/>
  <c r="L9" i="77"/>
  <c r="H9" i="77"/>
  <c r="G9" i="77"/>
  <c r="F9" i="77"/>
  <c r="E9" i="77"/>
  <c r="D9" i="77"/>
  <c r="C9" i="77"/>
  <c r="L8" i="77"/>
  <c r="H8" i="77"/>
  <c r="G8" i="77"/>
  <c r="F8" i="77"/>
  <c r="E8" i="77"/>
  <c r="D8" i="77"/>
  <c r="C8" i="77"/>
  <c r="L7" i="77"/>
  <c r="H7" i="77"/>
  <c r="G7" i="77"/>
  <c r="F7" i="77"/>
  <c r="E7" i="77"/>
  <c r="D7" i="77"/>
  <c r="C7" i="77"/>
  <c r="L6" i="77"/>
  <c r="H6" i="77"/>
  <c r="G6" i="77"/>
  <c r="F6" i="77"/>
  <c r="E6" i="77"/>
  <c r="D6" i="77"/>
  <c r="C6" i="77"/>
  <c r="L5" i="77"/>
  <c r="H5" i="77"/>
  <c r="G5" i="77"/>
  <c r="F5" i="77"/>
  <c r="E5" i="77"/>
  <c r="D5" i="77"/>
  <c r="C5" i="77"/>
  <c r="L4" i="77"/>
  <c r="H4" i="77"/>
  <c r="G4" i="77"/>
  <c r="F4" i="77"/>
  <c r="E4" i="77"/>
  <c r="D4" i="77"/>
  <c r="C4" i="77"/>
  <c r="A1" i="77"/>
  <c r="C4" i="8"/>
  <c r="B4" i="8"/>
  <c r="H107" i="22"/>
  <c r="G107" i="22"/>
  <c r="F107" i="22"/>
  <c r="E107" i="22"/>
  <c r="D107" i="22"/>
  <c r="C107" i="22"/>
  <c r="H106" i="22"/>
  <c r="G106" i="22"/>
  <c r="F106" i="22"/>
  <c r="E106" i="22"/>
  <c r="D106" i="22"/>
  <c r="C106" i="22"/>
  <c r="J105" i="22"/>
  <c r="H105" i="22"/>
  <c r="G105" i="22"/>
  <c r="F105" i="22"/>
  <c r="E105" i="22"/>
  <c r="D105" i="22"/>
  <c r="C105" i="22"/>
  <c r="H104" i="22"/>
  <c r="G104" i="22"/>
  <c r="F104" i="22"/>
  <c r="E104" i="22"/>
  <c r="D104" i="22"/>
  <c r="C104" i="22"/>
  <c r="J103" i="22"/>
  <c r="H103" i="22"/>
  <c r="G103" i="22"/>
  <c r="F103" i="22"/>
  <c r="E103" i="22"/>
  <c r="D103" i="22"/>
  <c r="C103" i="22"/>
  <c r="H102" i="22"/>
  <c r="G102" i="22"/>
  <c r="F102" i="22"/>
  <c r="E102" i="22"/>
  <c r="D102" i="22"/>
  <c r="C102" i="22"/>
  <c r="J101" i="22"/>
  <c r="H101" i="22"/>
  <c r="G101" i="22"/>
  <c r="F101" i="22"/>
  <c r="E101" i="22"/>
  <c r="D101" i="22"/>
  <c r="C101" i="22"/>
  <c r="H100" i="22"/>
  <c r="G100" i="22"/>
  <c r="F100" i="22"/>
  <c r="E100" i="22"/>
  <c r="D100" i="22"/>
  <c r="C100" i="22"/>
  <c r="J99" i="22"/>
  <c r="H99" i="22"/>
  <c r="G99" i="22"/>
  <c r="F99" i="22"/>
  <c r="E99" i="22"/>
  <c r="D99" i="22"/>
  <c r="C99" i="22"/>
  <c r="H98" i="22"/>
  <c r="G98" i="22"/>
  <c r="F98" i="22"/>
  <c r="E98" i="22"/>
  <c r="D98" i="22"/>
  <c r="C98" i="22"/>
  <c r="J97" i="22"/>
  <c r="H97" i="22"/>
  <c r="G97" i="22"/>
  <c r="F97" i="22"/>
  <c r="E97" i="22"/>
  <c r="D97" i="22"/>
  <c r="C97" i="22"/>
  <c r="H96" i="22"/>
  <c r="G96" i="22"/>
  <c r="F96" i="22"/>
  <c r="E96" i="22"/>
  <c r="D96" i="22"/>
  <c r="C96" i="22"/>
  <c r="J95" i="22"/>
  <c r="H95" i="22"/>
  <c r="G95" i="22"/>
  <c r="F95" i="22"/>
  <c r="E95" i="22"/>
  <c r="D95" i="22"/>
  <c r="C95" i="22"/>
  <c r="H94" i="22"/>
  <c r="G94" i="22"/>
  <c r="F94" i="22"/>
  <c r="E94" i="22"/>
  <c r="D94" i="22"/>
  <c r="C94" i="22"/>
  <c r="J93" i="22"/>
  <c r="H93" i="22"/>
  <c r="G93" i="22"/>
  <c r="F93" i="22"/>
  <c r="E93" i="22"/>
  <c r="D93" i="22"/>
  <c r="C93" i="22"/>
  <c r="H92" i="22"/>
  <c r="G92" i="22"/>
  <c r="F92" i="22"/>
  <c r="E92" i="22"/>
  <c r="D92" i="22"/>
  <c r="C92" i="22"/>
  <c r="J91" i="22"/>
  <c r="H91" i="22"/>
  <c r="G91" i="22"/>
  <c r="F91" i="22"/>
  <c r="E91" i="22"/>
  <c r="D91" i="22"/>
  <c r="C91" i="22"/>
  <c r="H90" i="22"/>
  <c r="G90" i="22"/>
  <c r="F90" i="22"/>
  <c r="E90" i="22"/>
  <c r="D90" i="22"/>
  <c r="C90" i="22"/>
  <c r="J89" i="22"/>
  <c r="H89" i="22"/>
  <c r="G89" i="22"/>
  <c r="F89" i="22"/>
  <c r="E89" i="22"/>
  <c r="D89" i="22"/>
  <c r="C89" i="22"/>
  <c r="H88" i="22"/>
  <c r="G88" i="22"/>
  <c r="F88" i="22"/>
  <c r="E88" i="22"/>
  <c r="D88" i="22"/>
  <c r="C88" i="22"/>
  <c r="J87" i="22"/>
  <c r="H87" i="22"/>
  <c r="G87" i="22"/>
  <c r="F87" i="22"/>
  <c r="E87" i="22"/>
  <c r="D87" i="22"/>
  <c r="C87" i="22"/>
  <c r="H86" i="22"/>
  <c r="G86" i="22"/>
  <c r="F86" i="22"/>
  <c r="E86" i="22"/>
  <c r="D86" i="22"/>
  <c r="C86" i="22"/>
  <c r="J85" i="22"/>
  <c r="H85" i="22"/>
  <c r="G85" i="22"/>
  <c r="F85" i="22"/>
  <c r="E85" i="22"/>
  <c r="D85" i="22"/>
  <c r="C85" i="22"/>
  <c r="H84" i="22"/>
  <c r="G84" i="22"/>
  <c r="F84" i="22"/>
  <c r="E84" i="22"/>
  <c r="D84" i="22"/>
  <c r="C84" i="22"/>
  <c r="J83" i="22"/>
  <c r="H83" i="22"/>
  <c r="G83" i="22"/>
  <c r="F83" i="22"/>
  <c r="E83" i="22"/>
  <c r="D83" i="22"/>
  <c r="C83" i="22"/>
  <c r="H82" i="22"/>
  <c r="G82" i="22"/>
  <c r="F82" i="22"/>
  <c r="E82" i="22"/>
  <c r="D82" i="22"/>
  <c r="C82" i="22"/>
  <c r="J81" i="22"/>
  <c r="H81" i="22"/>
  <c r="G81" i="22"/>
  <c r="F81" i="22"/>
  <c r="E81" i="22"/>
  <c r="D81" i="22"/>
  <c r="C81" i="22"/>
  <c r="H80" i="22"/>
  <c r="G80" i="22"/>
  <c r="F80" i="22"/>
  <c r="E80" i="22"/>
  <c r="D80" i="22"/>
  <c r="C80" i="22"/>
  <c r="J79" i="22"/>
  <c r="H79" i="22"/>
  <c r="G79" i="22"/>
  <c r="F79" i="22"/>
  <c r="E79" i="22"/>
  <c r="D79" i="22"/>
  <c r="C79" i="22"/>
  <c r="H78" i="22"/>
  <c r="G78" i="22"/>
  <c r="F78" i="22"/>
  <c r="E78" i="22"/>
  <c r="D78" i="22"/>
  <c r="C78" i="22"/>
  <c r="J77" i="22"/>
  <c r="H77" i="22"/>
  <c r="G77" i="22"/>
  <c r="F77" i="22"/>
  <c r="E77" i="22"/>
  <c r="D77" i="22"/>
  <c r="C77" i="22"/>
  <c r="H76" i="22"/>
  <c r="G76" i="22"/>
  <c r="F76" i="22"/>
  <c r="E76" i="22"/>
  <c r="D76" i="22"/>
  <c r="C76" i="22"/>
  <c r="J75" i="22"/>
  <c r="H75" i="22"/>
  <c r="G75" i="22"/>
  <c r="F75" i="22"/>
  <c r="E75" i="22"/>
  <c r="D75" i="22"/>
  <c r="C75" i="22"/>
  <c r="H74" i="22"/>
  <c r="G74" i="22"/>
  <c r="F74" i="22"/>
  <c r="E74" i="22"/>
  <c r="D74" i="22"/>
  <c r="C74" i="22"/>
  <c r="J73" i="22"/>
  <c r="H73" i="22"/>
  <c r="G73" i="22"/>
  <c r="F73" i="22"/>
  <c r="E73" i="22"/>
  <c r="D73" i="22"/>
  <c r="C73" i="22"/>
  <c r="H72" i="22"/>
  <c r="G72" i="22"/>
  <c r="F72" i="22"/>
  <c r="E72" i="22"/>
  <c r="D72" i="22"/>
  <c r="C72" i="22"/>
  <c r="J71" i="22"/>
  <c r="H71" i="22"/>
  <c r="G71" i="22"/>
  <c r="F71" i="22"/>
  <c r="E71" i="22"/>
  <c r="D71" i="22"/>
  <c r="C71" i="22"/>
  <c r="H70" i="22"/>
  <c r="G70" i="22"/>
  <c r="F70" i="22"/>
  <c r="E70" i="22"/>
  <c r="D70" i="22"/>
  <c r="C70" i="22"/>
  <c r="J69" i="22"/>
  <c r="H69" i="22"/>
  <c r="G69" i="22"/>
  <c r="F69" i="22"/>
  <c r="E69" i="22"/>
  <c r="D69" i="22"/>
  <c r="C69" i="22"/>
  <c r="H68" i="22"/>
  <c r="G68" i="22"/>
  <c r="F68" i="22"/>
  <c r="E68" i="22"/>
  <c r="D68" i="22"/>
  <c r="C68" i="22"/>
  <c r="J67" i="22"/>
  <c r="H67" i="22"/>
  <c r="G67" i="22"/>
  <c r="F67" i="22"/>
  <c r="E67" i="22"/>
  <c r="D67" i="22"/>
  <c r="C67" i="22"/>
  <c r="H66" i="22"/>
  <c r="G66" i="22"/>
  <c r="F66" i="22"/>
  <c r="E66" i="22"/>
  <c r="D66" i="22"/>
  <c r="C66" i="22"/>
  <c r="J65" i="22"/>
  <c r="H65" i="22"/>
  <c r="G65" i="22"/>
  <c r="F65" i="22"/>
  <c r="E65" i="22"/>
  <c r="D65" i="22"/>
  <c r="C65" i="22"/>
  <c r="H64" i="22"/>
  <c r="G64" i="22"/>
  <c r="F64" i="22"/>
  <c r="E64" i="22"/>
  <c r="D64" i="22"/>
  <c r="C64" i="22"/>
  <c r="J63" i="22"/>
  <c r="H63" i="22"/>
  <c r="G63" i="22"/>
  <c r="F63" i="22"/>
  <c r="E63" i="22"/>
  <c r="D63" i="22"/>
  <c r="C63" i="22"/>
  <c r="H62" i="22"/>
  <c r="G62" i="22"/>
  <c r="F62" i="22"/>
  <c r="E62" i="22"/>
  <c r="D62" i="22"/>
  <c r="C62" i="22"/>
  <c r="J61" i="22"/>
  <c r="H61" i="22"/>
  <c r="G61" i="22"/>
  <c r="F61" i="22"/>
  <c r="E61" i="22"/>
  <c r="D61" i="22"/>
  <c r="C61" i="22"/>
  <c r="H60" i="22"/>
  <c r="G60" i="22"/>
  <c r="F60" i="22"/>
  <c r="E60" i="22"/>
  <c r="D60" i="22"/>
  <c r="C60" i="22"/>
  <c r="J59" i="22"/>
  <c r="H59" i="22"/>
  <c r="G59" i="22"/>
  <c r="F59" i="22"/>
  <c r="E59" i="22"/>
  <c r="D59" i="22"/>
  <c r="C59" i="22"/>
  <c r="H58" i="22"/>
  <c r="G58" i="22"/>
  <c r="F58" i="22"/>
  <c r="E58" i="22"/>
  <c r="D58" i="22"/>
  <c r="C58" i="22"/>
  <c r="J57" i="22"/>
  <c r="H57" i="22"/>
  <c r="G57" i="22"/>
  <c r="F57" i="22"/>
  <c r="E57" i="22"/>
  <c r="D57" i="22"/>
  <c r="C57" i="22"/>
  <c r="H56" i="22"/>
  <c r="G56" i="22"/>
  <c r="F56" i="22"/>
  <c r="E56" i="22"/>
  <c r="D56" i="22"/>
  <c r="C56" i="22"/>
  <c r="J55" i="22"/>
  <c r="H55" i="22"/>
  <c r="G55" i="22"/>
  <c r="F55" i="22"/>
  <c r="E55" i="22"/>
  <c r="D55" i="22"/>
  <c r="C55" i="22"/>
  <c r="H54" i="22"/>
  <c r="G54" i="22"/>
  <c r="F54" i="22"/>
  <c r="E54" i="22"/>
  <c r="D54" i="22"/>
  <c r="C54" i="22"/>
  <c r="J53" i="22"/>
  <c r="H53" i="22"/>
  <c r="G53" i="22"/>
  <c r="F53" i="22"/>
  <c r="E53" i="22"/>
  <c r="D53" i="22"/>
  <c r="C53" i="22"/>
  <c r="H52" i="22"/>
  <c r="G52" i="22"/>
  <c r="F52" i="22"/>
  <c r="E52" i="22"/>
  <c r="D52" i="22"/>
  <c r="C52" i="22"/>
  <c r="J51" i="22"/>
  <c r="H51" i="22"/>
  <c r="G51" i="22"/>
  <c r="F51" i="22"/>
  <c r="E51" i="22"/>
  <c r="D51" i="22"/>
  <c r="C51" i="22"/>
  <c r="H50" i="22"/>
  <c r="G50" i="22"/>
  <c r="F50" i="22"/>
  <c r="E50" i="22"/>
  <c r="D50" i="22"/>
  <c r="C50" i="22"/>
  <c r="J49" i="22"/>
  <c r="H49" i="22"/>
  <c r="G49" i="22"/>
  <c r="F49" i="22"/>
  <c r="E49" i="22"/>
  <c r="D49" i="22"/>
  <c r="C49" i="22"/>
  <c r="H48" i="22"/>
  <c r="G48" i="22"/>
  <c r="F48" i="22"/>
  <c r="E48" i="22"/>
  <c r="D48" i="22"/>
  <c r="C48" i="22"/>
  <c r="J47" i="22"/>
  <c r="H47" i="22"/>
  <c r="G47" i="22"/>
  <c r="F47" i="22"/>
  <c r="E47" i="22"/>
  <c r="D47" i="22"/>
  <c r="C47" i="22"/>
  <c r="H46" i="22"/>
  <c r="G46" i="22"/>
  <c r="F46" i="22"/>
  <c r="E46" i="22"/>
  <c r="D46" i="22"/>
  <c r="C46" i="22"/>
  <c r="J45" i="22"/>
  <c r="H45" i="22"/>
  <c r="G45" i="22"/>
  <c r="F45" i="22"/>
  <c r="E45" i="22"/>
  <c r="D45" i="22"/>
  <c r="C45" i="22"/>
  <c r="H44" i="22"/>
  <c r="G44" i="22"/>
  <c r="F44" i="22"/>
  <c r="E44" i="22"/>
  <c r="D44" i="22"/>
  <c r="C44" i="22"/>
  <c r="J43" i="22"/>
  <c r="H43" i="22"/>
  <c r="G43" i="22"/>
  <c r="F43" i="22"/>
  <c r="E43" i="22"/>
  <c r="D43" i="22"/>
  <c r="C43" i="22"/>
  <c r="H42" i="22"/>
  <c r="G42" i="22"/>
  <c r="F42" i="22"/>
  <c r="E42" i="22"/>
  <c r="D42" i="22"/>
  <c r="C42" i="22"/>
  <c r="J41" i="22"/>
  <c r="H41" i="22"/>
  <c r="G41" i="22"/>
  <c r="F41" i="22"/>
  <c r="E41" i="22"/>
  <c r="D41" i="22"/>
  <c r="C41" i="22"/>
  <c r="H40" i="22"/>
  <c r="G40" i="22"/>
  <c r="F40" i="22"/>
  <c r="E40" i="22"/>
  <c r="D40" i="22"/>
  <c r="C40" i="22"/>
  <c r="J39" i="22"/>
  <c r="H39" i="22"/>
  <c r="G39" i="22"/>
  <c r="F39" i="22"/>
  <c r="E39" i="22"/>
  <c r="D39" i="22"/>
  <c r="C39" i="22"/>
  <c r="H38" i="22"/>
  <c r="G38" i="22"/>
  <c r="F38" i="22"/>
  <c r="E38" i="22"/>
  <c r="D38" i="22"/>
  <c r="C38" i="22"/>
  <c r="J37" i="22"/>
  <c r="H37" i="22"/>
  <c r="G37" i="22"/>
  <c r="F37" i="22"/>
  <c r="E37" i="22"/>
  <c r="D37" i="22"/>
  <c r="C37" i="22"/>
  <c r="H36" i="22"/>
  <c r="G36" i="22"/>
  <c r="F36" i="22"/>
  <c r="E36" i="22"/>
  <c r="D36" i="22"/>
  <c r="C36" i="22"/>
  <c r="J35" i="22"/>
  <c r="H35" i="22"/>
  <c r="G35" i="22"/>
  <c r="F35" i="22"/>
  <c r="E35" i="22"/>
  <c r="D35" i="22"/>
  <c r="C35" i="22"/>
  <c r="H34" i="22"/>
  <c r="G34" i="22"/>
  <c r="F34" i="22"/>
  <c r="E34" i="22"/>
  <c r="D34" i="22"/>
  <c r="C34" i="22"/>
  <c r="J33" i="22"/>
  <c r="H33" i="22"/>
  <c r="G33" i="22"/>
  <c r="F33" i="22"/>
  <c r="E33" i="22"/>
  <c r="D33" i="22"/>
  <c r="C33" i="22"/>
  <c r="H32" i="22"/>
  <c r="G32" i="22"/>
  <c r="F32" i="22"/>
  <c r="E32" i="22"/>
  <c r="D32" i="22"/>
  <c r="C32" i="22"/>
  <c r="J31" i="22"/>
  <c r="H31" i="22"/>
  <c r="G31" i="22"/>
  <c r="F31" i="22"/>
  <c r="E31" i="22"/>
  <c r="D31" i="22"/>
  <c r="C31" i="22"/>
  <c r="H30" i="22"/>
  <c r="G30" i="22"/>
  <c r="F30" i="22"/>
  <c r="E30" i="22"/>
  <c r="D30" i="22"/>
  <c r="C30" i="22"/>
  <c r="J29" i="22"/>
  <c r="H29" i="22"/>
  <c r="G29" i="22"/>
  <c r="F29" i="22"/>
  <c r="E29" i="22"/>
  <c r="D29" i="22"/>
  <c r="C29" i="22"/>
  <c r="H28" i="22"/>
  <c r="G28" i="22"/>
  <c r="F28" i="22"/>
  <c r="E28" i="22"/>
  <c r="D28" i="22"/>
  <c r="C28" i="22"/>
  <c r="J27" i="22"/>
  <c r="H27" i="22"/>
  <c r="G27" i="22"/>
  <c r="F27" i="22"/>
  <c r="E27" i="22"/>
  <c r="D27" i="22"/>
  <c r="C27" i="22"/>
  <c r="H26" i="22"/>
  <c r="G26" i="22"/>
  <c r="F26" i="22"/>
  <c r="E26" i="22"/>
  <c r="D26" i="22"/>
  <c r="C26" i="22"/>
  <c r="J25" i="22"/>
  <c r="H25" i="22"/>
  <c r="G25" i="22"/>
  <c r="F25" i="22"/>
  <c r="E25" i="22"/>
  <c r="D25" i="22"/>
  <c r="C25" i="22"/>
  <c r="H24" i="22"/>
  <c r="G24" i="22"/>
  <c r="F24" i="22"/>
  <c r="E24" i="22"/>
  <c r="D24" i="22"/>
  <c r="C24" i="22"/>
  <c r="J23" i="22"/>
  <c r="H23" i="22"/>
  <c r="G23" i="22"/>
  <c r="F23" i="22"/>
  <c r="E23" i="22"/>
  <c r="D23" i="22"/>
  <c r="C23" i="22"/>
  <c r="H22" i="22"/>
  <c r="G22" i="22"/>
  <c r="F22" i="22"/>
  <c r="E22" i="22"/>
  <c r="D22" i="22"/>
  <c r="C22" i="22"/>
  <c r="J21" i="22"/>
  <c r="H21" i="22"/>
  <c r="G21" i="22"/>
  <c r="F21" i="22"/>
  <c r="E21" i="22"/>
  <c r="D21" i="22"/>
  <c r="C21" i="22"/>
  <c r="H20" i="22"/>
  <c r="G20" i="22"/>
  <c r="F20" i="22"/>
  <c r="E20" i="22"/>
  <c r="D20" i="22"/>
  <c r="C20" i="22"/>
  <c r="J19" i="22"/>
  <c r="H19" i="22"/>
  <c r="G19" i="22"/>
  <c r="F19" i="22"/>
  <c r="E19" i="22"/>
  <c r="D19" i="22"/>
  <c r="C19" i="22"/>
  <c r="H18" i="22"/>
  <c r="G18" i="22"/>
  <c r="F18" i="22"/>
  <c r="E18" i="22"/>
  <c r="D18" i="22"/>
  <c r="C18" i="22"/>
  <c r="J17" i="22"/>
  <c r="H17" i="22"/>
  <c r="G17" i="22"/>
  <c r="F17" i="22"/>
  <c r="E17" i="22"/>
  <c r="D17" i="22"/>
  <c r="C17" i="22"/>
  <c r="H16" i="22"/>
  <c r="G16" i="22"/>
  <c r="F16" i="22"/>
  <c r="E16" i="22"/>
  <c r="D16" i="22"/>
  <c r="C16" i="22"/>
  <c r="J15" i="22"/>
  <c r="H15" i="22"/>
  <c r="G15" i="22"/>
  <c r="F15" i="22"/>
  <c r="E15" i="22"/>
  <c r="D15" i="22"/>
  <c r="C15" i="22"/>
  <c r="H14" i="22"/>
  <c r="G14" i="22"/>
  <c r="F14" i="22"/>
  <c r="E14" i="22"/>
  <c r="D14" i="22"/>
  <c r="C14" i="22"/>
  <c r="J13" i="22"/>
  <c r="H13" i="22"/>
  <c r="G13" i="22"/>
  <c r="F13" i="22"/>
  <c r="E13" i="22"/>
  <c r="D13" i="22"/>
  <c r="C13" i="22"/>
  <c r="H12" i="22"/>
  <c r="G12" i="22"/>
  <c r="F12" i="22"/>
  <c r="E12" i="22"/>
  <c r="D12" i="22"/>
  <c r="C12" i="22"/>
  <c r="J11" i="22"/>
  <c r="H11" i="22"/>
  <c r="G11" i="22"/>
  <c r="F11" i="22"/>
  <c r="E11" i="22"/>
  <c r="D11" i="22"/>
  <c r="C11" i="22"/>
  <c r="H10" i="22"/>
  <c r="G10" i="22"/>
  <c r="F10" i="22"/>
  <c r="E10" i="22"/>
  <c r="D10" i="22"/>
  <c r="C10" i="22"/>
  <c r="J9" i="22"/>
  <c r="H9" i="22"/>
  <c r="G9" i="22"/>
  <c r="F9" i="22"/>
  <c r="E9" i="22"/>
  <c r="D9" i="22"/>
  <c r="C9" i="22"/>
  <c r="H8" i="22"/>
  <c r="G8" i="22"/>
  <c r="F8" i="22"/>
  <c r="E8" i="22"/>
  <c r="D8" i="22"/>
  <c r="C8" i="22"/>
  <c r="J7" i="22"/>
  <c r="H7" i="22"/>
  <c r="G7" i="22"/>
  <c r="F7" i="22"/>
  <c r="E7" i="22"/>
  <c r="D7" i="22"/>
  <c r="C7" i="22"/>
  <c r="H6" i="22"/>
  <c r="G6" i="22"/>
  <c r="F6" i="22"/>
  <c r="E6" i="22"/>
  <c r="D6" i="22"/>
  <c r="C6" i="22"/>
  <c r="J5" i="22"/>
  <c r="H5" i="22"/>
  <c r="G5" i="22"/>
  <c r="F5" i="22"/>
  <c r="E5" i="22"/>
  <c r="D5" i="22"/>
  <c r="C5" i="22"/>
  <c r="H4" i="22"/>
  <c r="G4" i="22"/>
  <c r="F4" i="22"/>
  <c r="E4" i="22"/>
  <c r="D4" i="22"/>
  <c r="C4" i="22"/>
  <c r="J3" i="22"/>
  <c r="H3" i="22"/>
  <c r="G3" i="22"/>
  <c r="F3" i="22"/>
  <c r="E3" i="22"/>
  <c r="D3" i="22"/>
  <c r="C3" i="22"/>
  <c r="H106" i="1"/>
  <c r="G106" i="1"/>
  <c r="F106" i="1"/>
  <c r="E106" i="1"/>
  <c r="D106" i="1"/>
  <c r="C106" i="1"/>
  <c r="J105" i="1"/>
  <c r="H105" i="1"/>
  <c r="G105" i="1"/>
  <c r="F105" i="1"/>
  <c r="E105" i="1"/>
  <c r="D105" i="1"/>
  <c r="C105" i="1"/>
  <c r="H104" i="1"/>
  <c r="G104" i="1"/>
  <c r="F104" i="1"/>
  <c r="E104" i="1"/>
  <c r="D104" i="1"/>
  <c r="C104" i="1"/>
  <c r="J103" i="1"/>
  <c r="H103" i="1"/>
  <c r="G103" i="1"/>
  <c r="F103" i="1"/>
  <c r="E103" i="1"/>
  <c r="D103" i="1"/>
  <c r="C103" i="1"/>
  <c r="H102" i="1"/>
  <c r="G102" i="1"/>
  <c r="F102" i="1"/>
  <c r="E102" i="1"/>
  <c r="D102" i="1"/>
  <c r="C102" i="1"/>
  <c r="J101" i="1"/>
  <c r="H101" i="1"/>
  <c r="G101" i="1"/>
  <c r="F101" i="1"/>
  <c r="E101" i="1"/>
  <c r="D101" i="1"/>
  <c r="C101" i="1"/>
  <c r="H100" i="1"/>
  <c r="G100" i="1"/>
  <c r="F100" i="1"/>
  <c r="E100" i="1"/>
  <c r="D100" i="1"/>
  <c r="C100" i="1"/>
  <c r="J99" i="1"/>
  <c r="H99" i="1"/>
  <c r="G99" i="1"/>
  <c r="F99" i="1"/>
  <c r="E99" i="1"/>
  <c r="D99" i="1"/>
  <c r="C99" i="1"/>
  <c r="H98" i="1"/>
  <c r="G98" i="1"/>
  <c r="F98" i="1"/>
  <c r="E98" i="1"/>
  <c r="D98" i="1"/>
  <c r="C98" i="1"/>
  <c r="J97" i="1"/>
  <c r="H97" i="1"/>
  <c r="G97" i="1"/>
  <c r="F97" i="1"/>
  <c r="E97" i="1"/>
  <c r="D97" i="1"/>
  <c r="C97" i="1"/>
  <c r="H96" i="1"/>
  <c r="G96" i="1"/>
  <c r="F96" i="1"/>
  <c r="E96" i="1"/>
  <c r="D96" i="1"/>
  <c r="C96" i="1"/>
  <c r="J95" i="1"/>
  <c r="H95" i="1"/>
  <c r="G95" i="1"/>
  <c r="F95" i="1"/>
  <c r="E95" i="1"/>
  <c r="D95" i="1"/>
  <c r="C95" i="1"/>
  <c r="H94" i="1"/>
  <c r="G94" i="1"/>
  <c r="F94" i="1"/>
  <c r="E94" i="1"/>
  <c r="D94" i="1"/>
  <c r="C94" i="1"/>
  <c r="J93" i="1"/>
  <c r="H93" i="1"/>
  <c r="G93" i="1"/>
  <c r="F93" i="1"/>
  <c r="E93" i="1"/>
  <c r="D93" i="1"/>
  <c r="C93" i="1"/>
  <c r="H92" i="1"/>
  <c r="G92" i="1"/>
  <c r="F92" i="1"/>
  <c r="E92" i="1"/>
  <c r="D92" i="1"/>
  <c r="C92" i="1"/>
  <c r="J91" i="1"/>
  <c r="H91" i="1"/>
  <c r="G91" i="1"/>
  <c r="F91" i="1"/>
  <c r="E91" i="1"/>
  <c r="D91" i="1"/>
  <c r="C91" i="1"/>
  <c r="H90" i="1"/>
  <c r="G90" i="1"/>
  <c r="F90" i="1"/>
  <c r="E90" i="1"/>
  <c r="D90" i="1"/>
  <c r="C90" i="1"/>
  <c r="J89" i="1"/>
  <c r="H89" i="1"/>
  <c r="G89" i="1"/>
  <c r="F89" i="1"/>
  <c r="E89" i="1"/>
  <c r="D89" i="1"/>
  <c r="C89" i="1"/>
  <c r="H88" i="1"/>
  <c r="G88" i="1"/>
  <c r="F88" i="1"/>
  <c r="E88" i="1"/>
  <c r="D88" i="1"/>
  <c r="C88" i="1"/>
  <c r="J87" i="1"/>
  <c r="H87" i="1"/>
  <c r="G87" i="1"/>
  <c r="F87" i="1"/>
  <c r="E87" i="1"/>
  <c r="D87" i="1"/>
  <c r="C87" i="1"/>
  <c r="H86" i="1"/>
  <c r="G86" i="1"/>
  <c r="F86" i="1"/>
  <c r="E86" i="1"/>
  <c r="D86" i="1"/>
  <c r="C86" i="1"/>
  <c r="J85" i="1"/>
  <c r="H85" i="1"/>
  <c r="G85" i="1"/>
  <c r="F85" i="1"/>
  <c r="E85" i="1"/>
  <c r="D85" i="1"/>
  <c r="C85" i="1"/>
  <c r="H84" i="1"/>
  <c r="G84" i="1"/>
  <c r="F84" i="1"/>
  <c r="E84" i="1"/>
  <c r="D84" i="1"/>
  <c r="C84" i="1"/>
  <c r="J83" i="1"/>
  <c r="H83" i="1"/>
  <c r="G83" i="1"/>
  <c r="F83" i="1"/>
  <c r="E83" i="1"/>
  <c r="D83" i="1"/>
  <c r="C83" i="1"/>
  <c r="H82" i="1"/>
  <c r="G82" i="1"/>
  <c r="F82" i="1"/>
  <c r="E82" i="1"/>
  <c r="D82" i="1"/>
  <c r="C82" i="1"/>
  <c r="J81" i="1"/>
  <c r="H81" i="1"/>
  <c r="G81" i="1"/>
  <c r="F81" i="1"/>
  <c r="E81" i="1"/>
  <c r="D81" i="1"/>
  <c r="C81" i="1"/>
  <c r="H80" i="1"/>
  <c r="G80" i="1"/>
  <c r="F80" i="1"/>
  <c r="E80" i="1"/>
  <c r="D80" i="1"/>
  <c r="C80" i="1"/>
  <c r="J79" i="1"/>
  <c r="H79" i="1"/>
  <c r="G79" i="1"/>
  <c r="F79" i="1"/>
  <c r="E79" i="1"/>
  <c r="D79" i="1"/>
  <c r="C79" i="1"/>
  <c r="H78" i="1"/>
  <c r="G78" i="1"/>
  <c r="F78" i="1"/>
  <c r="E78" i="1"/>
  <c r="D78" i="1"/>
  <c r="C78" i="1"/>
  <c r="J77" i="1"/>
  <c r="H77" i="1"/>
  <c r="G77" i="1"/>
  <c r="F77" i="1"/>
  <c r="E77" i="1"/>
  <c r="D77" i="1"/>
  <c r="C77" i="1"/>
  <c r="H76" i="1"/>
  <c r="G76" i="1"/>
  <c r="F76" i="1"/>
  <c r="E76" i="1"/>
  <c r="D76" i="1"/>
  <c r="C76" i="1"/>
  <c r="J75" i="1"/>
  <c r="H75" i="1"/>
  <c r="G75" i="1"/>
  <c r="F75" i="1"/>
  <c r="E75" i="1"/>
  <c r="D75" i="1"/>
  <c r="C75" i="1"/>
  <c r="H74" i="1"/>
  <c r="G74" i="1"/>
  <c r="F74" i="1"/>
  <c r="E74" i="1"/>
  <c r="D74" i="1"/>
  <c r="C74" i="1"/>
  <c r="J73" i="1"/>
  <c r="H73" i="1"/>
  <c r="G73" i="1"/>
  <c r="F73" i="1"/>
  <c r="E73" i="1"/>
  <c r="D73" i="1"/>
  <c r="C73" i="1"/>
  <c r="H72" i="1"/>
  <c r="G72" i="1"/>
  <c r="F72" i="1"/>
  <c r="E72" i="1"/>
  <c r="D72" i="1"/>
  <c r="C72" i="1"/>
  <c r="J71" i="1"/>
  <c r="H71" i="1"/>
  <c r="G71" i="1"/>
  <c r="F71" i="1"/>
  <c r="E71" i="1"/>
  <c r="D71" i="1"/>
  <c r="C71" i="1"/>
  <c r="H70" i="1"/>
  <c r="G70" i="1"/>
  <c r="F70" i="1"/>
  <c r="E70" i="1"/>
  <c r="D70" i="1"/>
  <c r="C70" i="1"/>
  <c r="J69" i="1"/>
  <c r="H69" i="1"/>
  <c r="G69" i="1"/>
  <c r="F69" i="1"/>
  <c r="E69" i="1"/>
  <c r="D69" i="1"/>
  <c r="C69" i="1"/>
  <c r="H68" i="1"/>
  <c r="G68" i="1"/>
  <c r="F68" i="1"/>
  <c r="E68" i="1"/>
  <c r="D68" i="1"/>
  <c r="C68" i="1"/>
  <c r="J67" i="1"/>
  <c r="H67" i="1"/>
  <c r="G67" i="1"/>
  <c r="F67" i="1"/>
  <c r="E67" i="1"/>
  <c r="D67" i="1"/>
  <c r="C67" i="1"/>
  <c r="H66" i="1"/>
  <c r="G66" i="1"/>
  <c r="F66" i="1"/>
  <c r="E66" i="1"/>
  <c r="D66" i="1"/>
  <c r="C66" i="1"/>
  <c r="J65" i="1"/>
  <c r="H65" i="1"/>
  <c r="G65" i="1"/>
  <c r="F65" i="1"/>
  <c r="E65" i="1"/>
  <c r="D65" i="1"/>
  <c r="C65" i="1"/>
  <c r="H64" i="1"/>
  <c r="G64" i="1"/>
  <c r="F64" i="1"/>
  <c r="E64" i="1"/>
  <c r="D64" i="1"/>
  <c r="C64" i="1"/>
  <c r="J63" i="1"/>
  <c r="H63" i="1"/>
  <c r="G63" i="1"/>
  <c r="F63" i="1"/>
  <c r="E63" i="1"/>
  <c r="D63" i="1"/>
  <c r="C63" i="1"/>
  <c r="H62" i="1"/>
  <c r="G62" i="1"/>
  <c r="F62" i="1"/>
  <c r="E62" i="1"/>
  <c r="D62" i="1"/>
  <c r="C62" i="1"/>
  <c r="J61" i="1"/>
  <c r="H61" i="1"/>
  <c r="G61" i="1"/>
  <c r="F61" i="1"/>
  <c r="E61" i="1"/>
  <c r="D61" i="1"/>
  <c r="C61" i="1"/>
  <c r="H60" i="1"/>
  <c r="G60" i="1"/>
  <c r="F60" i="1"/>
  <c r="E60" i="1"/>
  <c r="D60" i="1"/>
  <c r="C60" i="1"/>
  <c r="J59" i="1"/>
  <c r="H59" i="1"/>
  <c r="G59" i="1"/>
  <c r="F59" i="1"/>
  <c r="E59" i="1"/>
  <c r="D59" i="1"/>
  <c r="C59" i="1"/>
  <c r="H58" i="1"/>
  <c r="G58" i="1"/>
  <c r="F58" i="1"/>
  <c r="E58" i="1"/>
  <c r="D58" i="1"/>
  <c r="C58" i="1"/>
  <c r="J57" i="1"/>
  <c r="H57" i="1"/>
  <c r="G57" i="1"/>
  <c r="F57" i="1"/>
  <c r="E57" i="1"/>
  <c r="D57" i="1"/>
  <c r="C57" i="1"/>
  <c r="H56" i="1"/>
  <c r="G56" i="1"/>
  <c r="F56" i="1"/>
  <c r="E56" i="1"/>
  <c r="D56" i="1"/>
  <c r="C56" i="1"/>
  <c r="J55" i="1"/>
  <c r="H55" i="1"/>
  <c r="G55" i="1"/>
  <c r="F55" i="1"/>
  <c r="E55" i="1"/>
  <c r="D55" i="1"/>
  <c r="C55" i="1"/>
  <c r="H54" i="1"/>
  <c r="G54" i="1"/>
  <c r="F54" i="1"/>
  <c r="E54" i="1"/>
  <c r="D54" i="1"/>
  <c r="C54" i="1"/>
  <c r="J53" i="1"/>
  <c r="H53" i="1"/>
  <c r="G53" i="1"/>
  <c r="F53" i="1"/>
  <c r="E53" i="1"/>
  <c r="D53" i="1"/>
  <c r="C53" i="1"/>
  <c r="H52" i="1"/>
  <c r="G52" i="1"/>
  <c r="F52" i="1"/>
  <c r="E52" i="1"/>
  <c r="D52" i="1"/>
  <c r="C52" i="1"/>
  <c r="J51" i="1"/>
  <c r="H51" i="1"/>
  <c r="G51" i="1"/>
  <c r="F51" i="1"/>
  <c r="E51" i="1"/>
  <c r="D51" i="1"/>
  <c r="C51" i="1"/>
  <c r="H50" i="1"/>
  <c r="G50" i="1"/>
  <c r="F50" i="1"/>
  <c r="E50" i="1"/>
  <c r="D50" i="1"/>
  <c r="C50" i="1"/>
  <c r="J49" i="1"/>
  <c r="H49" i="1"/>
  <c r="G49" i="1"/>
  <c r="F49" i="1"/>
  <c r="E49" i="1"/>
  <c r="D49" i="1"/>
  <c r="C49" i="1"/>
  <c r="H48" i="1"/>
  <c r="G48" i="1"/>
  <c r="F48" i="1"/>
  <c r="E48" i="1"/>
  <c r="D48" i="1"/>
  <c r="C48" i="1"/>
  <c r="J47" i="1"/>
  <c r="H47" i="1"/>
  <c r="G47" i="1"/>
  <c r="F47" i="1"/>
  <c r="E47" i="1"/>
  <c r="D47" i="1"/>
  <c r="C47" i="1"/>
  <c r="H46" i="1"/>
  <c r="G46" i="1"/>
  <c r="F46" i="1"/>
  <c r="E46" i="1"/>
  <c r="D46" i="1"/>
  <c r="C46" i="1"/>
  <c r="J45" i="1"/>
  <c r="H45" i="1"/>
  <c r="G45" i="1"/>
  <c r="F45" i="1"/>
  <c r="E45" i="1"/>
  <c r="D45" i="1"/>
  <c r="C45" i="1"/>
  <c r="H44" i="1"/>
  <c r="G44" i="1"/>
  <c r="F44" i="1"/>
  <c r="E44" i="1"/>
  <c r="D44" i="1"/>
  <c r="C44" i="1"/>
  <c r="J43" i="1"/>
  <c r="H43" i="1"/>
  <c r="G43" i="1"/>
  <c r="F43" i="1"/>
  <c r="E43" i="1"/>
  <c r="D43" i="1"/>
  <c r="C43" i="1"/>
  <c r="H42" i="1"/>
  <c r="G42" i="1"/>
  <c r="F42" i="1"/>
  <c r="E42" i="1"/>
  <c r="D42" i="1"/>
  <c r="C42" i="1"/>
  <c r="J41" i="1"/>
  <c r="H41" i="1"/>
  <c r="G41" i="1"/>
  <c r="F41" i="1"/>
  <c r="E41" i="1"/>
  <c r="D41" i="1"/>
  <c r="C41" i="1"/>
  <c r="H40" i="1"/>
  <c r="G40" i="1"/>
  <c r="F40" i="1"/>
  <c r="E40" i="1"/>
  <c r="D40" i="1"/>
  <c r="C40" i="1"/>
  <c r="J39" i="1"/>
  <c r="H39" i="1"/>
  <c r="G39" i="1"/>
  <c r="F39" i="1"/>
  <c r="E39" i="1"/>
  <c r="D39" i="1"/>
  <c r="C39" i="1"/>
  <c r="H38" i="1"/>
  <c r="G38" i="1"/>
  <c r="F38" i="1"/>
  <c r="E38" i="1"/>
  <c r="D38" i="1"/>
  <c r="C38" i="1"/>
  <c r="J37" i="1"/>
  <c r="H37" i="1"/>
  <c r="G37" i="1"/>
  <c r="F37" i="1"/>
  <c r="E37" i="1"/>
  <c r="D37" i="1"/>
  <c r="C37" i="1"/>
  <c r="H36" i="1"/>
  <c r="G36" i="1"/>
  <c r="F36" i="1"/>
  <c r="E36" i="1"/>
  <c r="D36" i="1"/>
  <c r="C36" i="1"/>
  <c r="J35" i="1"/>
  <c r="H35" i="1"/>
  <c r="G35" i="1"/>
  <c r="F35" i="1"/>
  <c r="E35" i="1"/>
  <c r="D35" i="1"/>
  <c r="C35" i="1"/>
  <c r="H34" i="1"/>
  <c r="G34" i="1"/>
  <c r="F34" i="1"/>
  <c r="E34" i="1"/>
  <c r="D34" i="1"/>
  <c r="C34" i="1"/>
  <c r="J33" i="1"/>
  <c r="H33" i="1"/>
  <c r="G33" i="1"/>
  <c r="F33" i="1"/>
  <c r="E33" i="1"/>
  <c r="D33" i="1"/>
  <c r="C33" i="1"/>
  <c r="H32" i="1"/>
  <c r="G32" i="1"/>
  <c r="F32" i="1"/>
  <c r="E32" i="1"/>
  <c r="D32" i="1"/>
  <c r="C32" i="1"/>
  <c r="J31" i="1"/>
  <c r="H31" i="1"/>
  <c r="G31" i="1"/>
  <c r="F31" i="1"/>
  <c r="E31" i="1"/>
  <c r="D31" i="1"/>
  <c r="C31" i="1"/>
  <c r="H30" i="1"/>
  <c r="G30" i="1"/>
  <c r="F30" i="1"/>
  <c r="E30" i="1"/>
  <c r="D30" i="1"/>
  <c r="C30" i="1"/>
  <c r="J29" i="1"/>
  <c r="H29" i="1"/>
  <c r="G29" i="1"/>
  <c r="F29" i="1"/>
  <c r="E29" i="1"/>
  <c r="D29" i="1"/>
  <c r="C29" i="1"/>
  <c r="H28" i="1"/>
  <c r="G28" i="1"/>
  <c r="F28" i="1"/>
  <c r="E28" i="1"/>
  <c r="D28" i="1"/>
  <c r="C28" i="1"/>
  <c r="J27" i="1"/>
  <c r="H27" i="1"/>
  <c r="G27" i="1"/>
  <c r="F27" i="1"/>
  <c r="E27" i="1"/>
  <c r="D27" i="1"/>
  <c r="C27" i="1"/>
  <c r="H26" i="1"/>
  <c r="G26" i="1"/>
  <c r="F26" i="1"/>
  <c r="E26" i="1"/>
  <c r="D26" i="1"/>
  <c r="C26" i="1"/>
  <c r="J25" i="1"/>
  <c r="H25" i="1"/>
  <c r="G25" i="1"/>
  <c r="F25" i="1"/>
  <c r="E25" i="1"/>
  <c r="D25" i="1"/>
  <c r="C25" i="1"/>
  <c r="H24" i="1"/>
  <c r="G24" i="1"/>
  <c r="F24" i="1"/>
  <c r="E24" i="1"/>
  <c r="D24" i="1"/>
  <c r="C24" i="1"/>
  <c r="J23" i="1"/>
  <c r="H23" i="1"/>
  <c r="G23" i="1"/>
  <c r="F23" i="1"/>
  <c r="E23" i="1"/>
  <c r="D23" i="1"/>
  <c r="C23" i="1"/>
  <c r="H22" i="1"/>
  <c r="G22" i="1"/>
  <c r="F22" i="1"/>
  <c r="E22" i="1"/>
  <c r="D22" i="1"/>
  <c r="C22" i="1"/>
  <c r="J21" i="1"/>
  <c r="H21" i="1"/>
  <c r="G21" i="1"/>
  <c r="F21" i="1"/>
  <c r="E21" i="1"/>
  <c r="D21" i="1"/>
  <c r="C21" i="1"/>
  <c r="H20" i="1"/>
  <c r="G20" i="1"/>
  <c r="F20" i="1"/>
  <c r="E20" i="1"/>
  <c r="D20" i="1"/>
  <c r="C20" i="1"/>
  <c r="J19" i="1"/>
  <c r="H19" i="1"/>
  <c r="G19" i="1"/>
  <c r="F19" i="1"/>
  <c r="E19" i="1"/>
  <c r="D19" i="1"/>
  <c r="C19" i="1"/>
  <c r="H18" i="1"/>
  <c r="G18" i="1"/>
  <c r="F18" i="1"/>
  <c r="E18" i="1"/>
  <c r="D18" i="1"/>
  <c r="C18" i="1"/>
  <c r="J17" i="1"/>
  <c r="H17" i="1"/>
  <c r="G17" i="1"/>
  <c r="F17" i="1"/>
  <c r="E17" i="1"/>
  <c r="D17" i="1"/>
  <c r="C17" i="1"/>
  <c r="H16" i="1"/>
  <c r="G16" i="1"/>
  <c r="F16" i="1"/>
  <c r="E16" i="1"/>
  <c r="D16" i="1"/>
  <c r="C16" i="1"/>
  <c r="J15" i="1"/>
  <c r="H15" i="1"/>
  <c r="G15" i="1"/>
  <c r="F15" i="1"/>
  <c r="E15" i="1"/>
  <c r="D15" i="1"/>
  <c r="C15" i="1"/>
  <c r="H14" i="1"/>
  <c r="G14" i="1"/>
  <c r="F14" i="1"/>
  <c r="E14" i="1"/>
  <c r="D14" i="1"/>
  <c r="C14" i="1"/>
  <c r="J13" i="1"/>
  <c r="H13" i="1"/>
  <c r="G13" i="1"/>
  <c r="F13" i="1"/>
  <c r="E13" i="1"/>
  <c r="D13" i="1"/>
  <c r="C13" i="1"/>
  <c r="H12" i="1"/>
  <c r="G12" i="1"/>
  <c r="F12" i="1"/>
  <c r="E12" i="1"/>
  <c r="D12" i="1"/>
  <c r="C12" i="1"/>
  <c r="J11" i="1"/>
  <c r="H11" i="1"/>
  <c r="G11" i="1"/>
  <c r="F11" i="1"/>
  <c r="E11" i="1"/>
  <c r="D11" i="1"/>
  <c r="C11" i="1"/>
  <c r="H10" i="1"/>
  <c r="G10" i="1"/>
  <c r="F10" i="1"/>
  <c r="E10" i="1"/>
  <c r="D10" i="1"/>
  <c r="C10" i="1"/>
  <c r="J9" i="1"/>
  <c r="H9" i="1"/>
  <c r="G9" i="1"/>
  <c r="F9" i="1"/>
  <c r="E9" i="1"/>
  <c r="D9" i="1"/>
  <c r="C9" i="1"/>
  <c r="H8" i="1"/>
  <c r="G8" i="1"/>
  <c r="F8" i="1"/>
  <c r="E8" i="1"/>
  <c r="D8" i="1"/>
  <c r="C8" i="1"/>
  <c r="J7" i="1"/>
  <c r="H7" i="1"/>
  <c r="G7" i="1"/>
  <c r="F7" i="1"/>
  <c r="E7" i="1"/>
  <c r="D7" i="1"/>
  <c r="C7" i="1"/>
  <c r="H6" i="1"/>
  <c r="G6" i="1"/>
  <c r="F6" i="1"/>
  <c r="E6" i="1"/>
  <c r="D6" i="1"/>
  <c r="C6" i="1"/>
  <c r="J5" i="1"/>
  <c r="H5" i="1"/>
  <c r="G5" i="1"/>
  <c r="F5" i="1"/>
  <c r="E5" i="1"/>
  <c r="D5" i="1"/>
  <c r="C5" i="1"/>
  <c r="H4" i="1"/>
  <c r="G4" i="1"/>
  <c r="F4" i="1"/>
  <c r="E4" i="1"/>
  <c r="D4" i="1"/>
  <c r="C4" i="1"/>
  <c r="J3" i="1"/>
  <c r="H3" i="1"/>
  <c r="G3" i="1"/>
  <c r="F3" i="1"/>
  <c r="E3" i="1"/>
  <c r="D3" i="1"/>
  <c r="C3" i="1"/>
  <c r="P12" i="56" l="1"/>
  <c r="P23" i="56"/>
  <c r="K6" i="55"/>
  <c r="N147" i="55"/>
  <c r="K103" i="55"/>
  <c r="K139" i="55"/>
  <c r="K133" i="55"/>
  <c r="H153" i="55"/>
  <c r="G95" i="55"/>
  <c r="P75" i="55"/>
  <c r="L111" i="55"/>
  <c r="N90" i="55"/>
  <c r="O153" i="55"/>
  <c r="L90" i="55"/>
  <c r="P52" i="55"/>
  <c r="I109" i="55"/>
  <c r="H93" i="55"/>
  <c r="L66" i="55"/>
  <c r="O53" i="55"/>
  <c r="L9" i="55"/>
  <c r="I32" i="55"/>
  <c r="H125" i="55"/>
  <c r="M136" i="55"/>
  <c r="F8" i="55"/>
  <c r="L82" i="55"/>
  <c r="K86" i="55"/>
  <c r="L45" i="55"/>
  <c r="F92" i="55"/>
  <c r="E121" i="55"/>
  <c r="M105" i="55"/>
  <c r="K62" i="55"/>
  <c r="L5" i="55"/>
  <c r="K138" i="55"/>
  <c r="N104" i="55"/>
  <c r="P149" i="55"/>
  <c r="P83" i="55"/>
  <c r="K23" i="55"/>
  <c r="K21" i="55"/>
  <c r="N121" i="55"/>
  <c r="K37" i="55"/>
  <c r="O43" i="55"/>
  <c r="H32" i="55"/>
  <c r="L133" i="55"/>
  <c r="M100" i="55"/>
  <c r="H141" i="55"/>
  <c r="F127" i="55"/>
  <c r="F32" i="55"/>
  <c r="I95" i="55"/>
  <c r="H56" i="55"/>
  <c r="M33" i="55"/>
  <c r="O133" i="55"/>
  <c r="F43" i="55"/>
  <c r="E79" i="55"/>
  <c r="P120" i="55"/>
  <c r="P71" i="55"/>
  <c r="G86" i="55"/>
  <c r="H147" i="55"/>
  <c r="O23" i="55"/>
  <c r="I28" i="55"/>
  <c r="P5" i="55"/>
  <c r="O149" i="55"/>
  <c r="G33" i="55"/>
  <c r="L65" i="55"/>
  <c r="K35" i="55"/>
  <c r="G53" i="55"/>
  <c r="P68" i="55"/>
  <c r="M13" i="55"/>
  <c r="I75" i="55"/>
  <c r="K93" i="55"/>
  <c r="O64" i="55"/>
  <c r="L28" i="55"/>
  <c r="O132" i="55"/>
  <c r="H100" i="55"/>
  <c r="I85" i="55"/>
  <c r="H84" i="55"/>
  <c r="O58" i="55"/>
  <c r="H70" i="55"/>
  <c r="N10" i="55"/>
  <c r="E113" i="55"/>
  <c r="E149" i="55"/>
  <c r="E127" i="55"/>
  <c r="G117" i="55"/>
  <c r="E120" i="55"/>
  <c r="N43" i="55"/>
  <c r="M27" i="55"/>
  <c r="N152" i="55"/>
  <c r="F10" i="55"/>
  <c r="N59" i="55"/>
  <c r="N66" i="55"/>
  <c r="P29" i="55"/>
  <c r="N142" i="55"/>
  <c r="G81" i="55"/>
  <c r="O80" i="55"/>
  <c r="F146" i="55"/>
  <c r="L104" i="55"/>
  <c r="M127" i="55"/>
  <c r="K9" i="55"/>
  <c r="L29" i="55"/>
  <c r="H90" i="55"/>
  <c r="I66" i="55"/>
  <c r="I114" i="55"/>
  <c r="L18" i="55"/>
  <c r="F118" i="55"/>
  <c r="E32" i="55"/>
  <c r="I105" i="55"/>
  <c r="G122" i="55"/>
  <c r="K75" i="55"/>
  <c r="L36" i="55"/>
  <c r="O17" i="55"/>
  <c r="L114" i="55"/>
  <c r="L11" i="55"/>
  <c r="G49" i="55"/>
  <c r="N130" i="55"/>
  <c r="O44" i="55"/>
  <c r="F87" i="55"/>
  <c r="F40" i="55"/>
  <c r="G132" i="55"/>
  <c r="G146" i="55"/>
  <c r="H71" i="55"/>
  <c r="G144" i="55"/>
  <c r="P38" i="55"/>
  <c r="M132" i="55"/>
  <c r="K54" i="55"/>
  <c r="E15" i="55"/>
  <c r="N153" i="55"/>
  <c r="P81" i="55"/>
  <c r="P150" i="55"/>
  <c r="M112" i="55"/>
  <c r="H97" i="55"/>
  <c r="N17" i="55"/>
  <c r="E30" i="55"/>
  <c r="I129" i="55"/>
  <c r="O16" i="55"/>
  <c r="I90" i="55"/>
  <c r="O48" i="55"/>
  <c r="M69" i="55"/>
  <c r="M46" i="55"/>
  <c r="H57" i="55"/>
  <c r="K149" i="55"/>
  <c r="K111" i="55"/>
  <c r="K18" i="55"/>
  <c r="N40" i="55"/>
  <c r="M101" i="55"/>
  <c r="H25" i="55"/>
  <c r="P139" i="55"/>
  <c r="O56" i="55"/>
  <c r="N18" i="55"/>
  <c r="K31" i="55"/>
  <c r="K68" i="55"/>
  <c r="M55" i="55"/>
  <c r="M114" i="55"/>
  <c r="O136" i="55"/>
  <c r="F25" i="55"/>
  <c r="M15" i="55"/>
  <c r="F33" i="55"/>
  <c r="G108" i="55"/>
  <c r="L99" i="55"/>
  <c r="H76" i="55"/>
  <c r="M102" i="55"/>
  <c r="M98" i="55"/>
  <c r="O74" i="55"/>
  <c r="M70" i="55"/>
  <c r="K11" i="55"/>
  <c r="M88" i="55"/>
  <c r="L139" i="55"/>
  <c r="E46" i="55"/>
  <c r="H123" i="55"/>
  <c r="F37" i="55"/>
  <c r="H63" i="55"/>
  <c r="G84" i="55"/>
  <c r="O7" i="55"/>
  <c r="F147" i="55"/>
  <c r="N150" i="55"/>
  <c r="H133" i="55"/>
  <c r="L117" i="55"/>
  <c r="M85" i="55"/>
  <c r="I152" i="55"/>
  <c r="F117" i="55"/>
  <c r="P121" i="55"/>
  <c r="G94" i="55"/>
  <c r="O30" i="55"/>
  <c r="O113" i="55"/>
  <c r="H135" i="55"/>
  <c r="G11" i="55"/>
  <c r="G116" i="55"/>
  <c r="H114" i="55"/>
  <c r="L76" i="55"/>
  <c r="O134" i="55"/>
  <c r="P6" i="55"/>
  <c r="L84" i="55"/>
  <c r="N49" i="55"/>
  <c r="M17" i="55"/>
  <c r="O8" i="55"/>
  <c r="K130" i="55"/>
  <c r="K44" i="55"/>
  <c r="E122" i="55"/>
  <c r="P92" i="55"/>
  <c r="N42" i="55"/>
  <c r="N80" i="55"/>
  <c r="H138" i="55"/>
  <c r="L134" i="55"/>
  <c r="K64" i="55"/>
  <c r="K38" i="55"/>
  <c r="L146" i="55"/>
  <c r="K42" i="55"/>
  <c r="M59" i="55"/>
  <c r="I112" i="55"/>
  <c r="L37" i="55"/>
  <c r="K151" i="55"/>
  <c r="K51" i="55"/>
  <c r="K128" i="55"/>
  <c r="I65" i="55"/>
  <c r="K146" i="55"/>
  <c r="E76" i="55"/>
  <c r="K29" i="55"/>
  <c r="P16" i="55"/>
  <c r="N100" i="55"/>
  <c r="L73" i="55"/>
  <c r="E27" i="55"/>
  <c r="P63" i="55"/>
  <c r="I30" i="55"/>
  <c r="P27" i="55"/>
  <c r="G74" i="55"/>
  <c r="P115" i="55"/>
  <c r="M11" i="55"/>
  <c r="M63" i="55"/>
  <c r="K140" i="55"/>
  <c r="H119" i="55"/>
  <c r="O22" i="55"/>
  <c r="N9" i="55"/>
  <c r="G16" i="55"/>
  <c r="E114" i="55"/>
  <c r="I10" i="55"/>
  <c r="N81" i="55"/>
  <c r="F53" i="55"/>
  <c r="M81" i="55"/>
  <c r="N146" i="55"/>
  <c r="N72" i="55"/>
  <c r="P127" i="55"/>
  <c r="E38" i="55"/>
  <c r="L88" i="55"/>
  <c r="N70" i="55"/>
  <c r="F75" i="55"/>
  <c r="O118" i="55"/>
  <c r="P95" i="55"/>
  <c r="I70" i="55"/>
  <c r="K52" i="55"/>
  <c r="E147" i="55"/>
  <c r="I57" i="55"/>
  <c r="F20" i="55"/>
  <c r="M119" i="55"/>
  <c r="E104" i="55"/>
  <c r="E152" i="55"/>
  <c r="G36" i="55"/>
  <c r="I49" i="55"/>
  <c r="G90" i="55"/>
  <c r="O106" i="55"/>
  <c r="P138" i="55"/>
  <c r="G149" i="55"/>
  <c r="H131" i="55"/>
  <c r="L35" i="55"/>
  <c r="O103" i="55"/>
  <c r="I47" i="55"/>
  <c r="M62" i="55"/>
  <c r="P133" i="55"/>
  <c r="I154" i="55"/>
  <c r="N127" i="55"/>
  <c r="E48" i="55"/>
  <c r="K99" i="55"/>
  <c r="M24" i="55"/>
  <c r="E73" i="55"/>
  <c r="L97" i="55"/>
  <c r="M144" i="55"/>
  <c r="H75" i="55"/>
  <c r="K45" i="55"/>
  <c r="K5" i="55"/>
  <c r="K48" i="55"/>
  <c r="M68" i="55"/>
  <c r="H91" i="55"/>
  <c r="N25" i="55"/>
  <c r="M99" i="55"/>
  <c r="E52" i="55"/>
  <c r="H89" i="55"/>
  <c r="I149" i="55"/>
  <c r="F58" i="55"/>
  <c r="M35" i="55"/>
  <c r="O63" i="55"/>
  <c r="H9" i="55"/>
  <c r="L78" i="55"/>
  <c r="E135" i="55"/>
  <c r="M84" i="55"/>
  <c r="I91" i="55"/>
  <c r="K126" i="55"/>
  <c r="O5" i="55"/>
  <c r="M74" i="55"/>
  <c r="O78" i="55"/>
  <c r="M139" i="55"/>
  <c r="K22" i="55"/>
  <c r="K16" i="55"/>
  <c r="G107" i="55"/>
  <c r="N106" i="55"/>
  <c r="F35" i="55"/>
  <c r="M38" i="55"/>
  <c r="G106" i="55"/>
  <c r="P31" i="55"/>
  <c r="K20" i="55"/>
  <c r="H79" i="55"/>
  <c r="I74" i="55"/>
  <c r="M82" i="55"/>
  <c r="P85" i="55"/>
  <c r="F34" i="55"/>
  <c r="O135" i="55"/>
  <c r="P25" i="55"/>
  <c r="K98" i="55"/>
  <c r="N138" i="55"/>
  <c r="F104" i="55"/>
  <c r="K66" i="55"/>
  <c r="G102" i="55"/>
  <c r="H130" i="55"/>
  <c r="N12" i="55"/>
  <c r="P64" i="55"/>
  <c r="M140" i="55"/>
  <c r="F94" i="55"/>
  <c r="K102" i="55"/>
  <c r="K40" i="55"/>
  <c r="K65" i="55"/>
  <c r="M106" i="55"/>
  <c r="G109" i="55"/>
  <c r="F91" i="55"/>
  <c r="O95" i="55"/>
  <c r="H80" i="55"/>
  <c r="F151" i="55"/>
  <c r="N144" i="55"/>
  <c r="O96" i="55"/>
  <c r="N129" i="55"/>
  <c r="G70" i="55"/>
  <c r="K72" i="55"/>
  <c r="I126" i="55"/>
  <c r="K143" i="55"/>
  <c r="K81" i="55"/>
  <c r="P45" i="55"/>
  <c r="H140" i="55"/>
  <c r="L59" i="55"/>
  <c r="G46" i="55"/>
  <c r="K43" i="55"/>
  <c r="H134" i="55"/>
  <c r="I50" i="55"/>
  <c r="G15" i="55"/>
  <c r="M49" i="55"/>
  <c r="N32" i="55"/>
  <c r="I80" i="55"/>
  <c r="K12" i="55"/>
  <c r="K115" i="55"/>
  <c r="L113" i="55"/>
  <c r="L15" i="55"/>
  <c r="H68" i="55"/>
  <c r="I5" i="55"/>
  <c r="I87" i="55"/>
  <c r="O139" i="55"/>
  <c r="P58" i="55"/>
  <c r="L44" i="55"/>
  <c r="O38" i="55"/>
  <c r="G79" i="55"/>
  <c r="I141" i="55"/>
  <c r="L80" i="55"/>
  <c r="I42" i="55"/>
  <c r="I62" i="55"/>
  <c r="E86" i="55"/>
  <c r="N109" i="55"/>
  <c r="E124" i="55"/>
  <c r="H55" i="55"/>
  <c r="O41" i="55"/>
  <c r="M34" i="55"/>
  <c r="P100" i="55"/>
  <c r="L24" i="55"/>
  <c r="F62" i="55"/>
  <c r="G9" i="55"/>
  <c r="H46" i="55"/>
  <c r="O144" i="55"/>
  <c r="L55" i="55"/>
  <c r="I153" i="55"/>
  <c r="N136" i="55"/>
  <c r="M60" i="55"/>
  <c r="G68" i="55"/>
  <c r="F45" i="55"/>
  <c r="M142" i="55"/>
  <c r="L23" i="55"/>
  <c r="L112" i="55"/>
  <c r="M90" i="55"/>
  <c r="I115" i="55"/>
  <c r="H20" i="55"/>
  <c r="N55" i="55"/>
  <c r="O125" i="55"/>
  <c r="O47" i="55"/>
  <c r="K70" i="55"/>
  <c r="F113" i="55"/>
  <c r="N125" i="55"/>
  <c r="K144" i="55"/>
  <c r="N131" i="55"/>
  <c r="K60" i="55"/>
  <c r="M111" i="55"/>
  <c r="G75" i="55"/>
  <c r="M56" i="55"/>
  <c r="L83" i="55"/>
  <c r="H105" i="55"/>
  <c r="G150" i="55"/>
  <c r="G121" i="55"/>
  <c r="H115" i="55"/>
  <c r="N74" i="55"/>
  <c r="H24" i="55"/>
  <c r="K131" i="55"/>
  <c r="I137" i="55"/>
  <c r="K119" i="55"/>
  <c r="M36" i="55"/>
  <c r="O60" i="55"/>
  <c r="K32" i="55"/>
  <c r="F139" i="55"/>
  <c r="H47" i="55"/>
  <c r="P145" i="55"/>
  <c r="L20" i="55"/>
  <c r="E81" i="55"/>
  <c r="F71" i="55"/>
  <c r="L85" i="55"/>
  <c r="H154" i="55"/>
  <c r="L50" i="55"/>
  <c r="L48" i="55"/>
  <c r="P131" i="55"/>
  <c r="P53" i="55"/>
  <c r="F27" i="55"/>
  <c r="O129" i="55"/>
  <c r="O85" i="55"/>
  <c r="P23" i="55"/>
  <c r="M146" i="55"/>
  <c r="G115" i="55"/>
  <c r="F154" i="55"/>
  <c r="G22" i="55"/>
  <c r="O54" i="55"/>
  <c r="E126" i="55"/>
  <c r="P108" i="55"/>
  <c r="P34" i="55"/>
  <c r="F47" i="55"/>
  <c r="O100" i="55"/>
  <c r="K46" i="55"/>
  <c r="N15" i="55"/>
  <c r="N68" i="55"/>
  <c r="M109" i="55"/>
  <c r="P103" i="55"/>
  <c r="N45" i="55"/>
  <c r="E61" i="55"/>
  <c r="G112" i="55"/>
  <c r="H65" i="55"/>
  <c r="G83" i="55"/>
  <c r="F78" i="55"/>
  <c r="E6" i="55"/>
  <c r="I61" i="55"/>
  <c r="G151" i="55"/>
  <c r="M129" i="55"/>
  <c r="K113" i="55"/>
  <c r="I27" i="55"/>
  <c r="H117" i="55"/>
  <c r="O10" i="55"/>
  <c r="I146" i="55"/>
  <c r="E16" i="55"/>
  <c r="M118" i="55"/>
  <c r="E144" i="55"/>
  <c r="N151" i="55"/>
  <c r="O32" i="55"/>
  <c r="I103" i="55"/>
  <c r="I31" i="55"/>
  <c r="P101" i="55"/>
  <c r="F123" i="55"/>
  <c r="O119" i="55"/>
  <c r="F66" i="55"/>
  <c r="K90" i="55"/>
  <c r="F29" i="55"/>
  <c r="P7" i="55"/>
  <c r="P93" i="55"/>
  <c r="H10" i="55"/>
  <c r="I83" i="55"/>
  <c r="L105" i="55"/>
  <c r="G14" i="55"/>
  <c r="G126" i="55"/>
  <c r="G111" i="55"/>
  <c r="N134" i="55"/>
  <c r="P132" i="55"/>
  <c r="L100" i="55"/>
  <c r="K121" i="55"/>
  <c r="O29" i="55"/>
  <c r="H112" i="55"/>
  <c r="E31" i="55"/>
  <c r="P88" i="55"/>
  <c r="L135" i="55"/>
  <c r="N20" i="55"/>
  <c r="I24" i="55"/>
  <c r="E116" i="55"/>
  <c r="H83" i="55"/>
  <c r="G43" i="55"/>
  <c r="F96" i="55"/>
  <c r="P13" i="55"/>
  <c r="H95" i="55"/>
  <c r="G89" i="55"/>
  <c r="K145" i="55"/>
  <c r="M83" i="55"/>
  <c r="L12" i="55"/>
  <c r="K122" i="55"/>
  <c r="N57" i="55"/>
  <c r="P137" i="55"/>
  <c r="O94" i="55"/>
  <c r="I59" i="55"/>
  <c r="L70" i="55"/>
  <c r="N78" i="55"/>
  <c r="G78" i="55"/>
  <c r="I138" i="55"/>
  <c r="F84" i="55"/>
  <c r="N148" i="55"/>
  <c r="O122" i="55"/>
  <c r="F98" i="55"/>
  <c r="L57" i="55"/>
  <c r="H31" i="55"/>
  <c r="K136" i="55"/>
  <c r="I18" i="55"/>
  <c r="O150" i="55"/>
  <c r="P96" i="55"/>
  <c r="K101" i="55"/>
  <c r="O36" i="55"/>
  <c r="K88" i="55"/>
  <c r="P65" i="55"/>
  <c r="O151" i="55"/>
  <c r="E36" i="55"/>
  <c r="L81" i="55"/>
  <c r="E140" i="55"/>
  <c r="I88" i="55"/>
  <c r="K116" i="55"/>
  <c r="F26" i="55"/>
  <c r="N154" i="55"/>
  <c r="O59" i="55"/>
  <c r="O86" i="55"/>
  <c r="E37" i="55"/>
  <c r="H28" i="55"/>
  <c r="N145" i="55"/>
  <c r="N118" i="55"/>
  <c r="G64" i="55"/>
  <c r="K123" i="55"/>
  <c r="M64" i="55"/>
  <c r="F30" i="55"/>
  <c r="G131" i="55"/>
  <c r="I136" i="55"/>
  <c r="G42" i="55"/>
  <c r="M71" i="55"/>
  <c r="L142" i="55"/>
  <c r="N7" i="55"/>
  <c r="O102" i="55"/>
  <c r="F137" i="55"/>
  <c r="M128" i="55"/>
  <c r="G57" i="55"/>
  <c r="P46" i="55"/>
  <c r="I12" i="55"/>
  <c r="E55" i="55"/>
  <c r="K33" i="55"/>
  <c r="N14" i="55"/>
  <c r="P78" i="55"/>
  <c r="I134" i="55"/>
  <c r="I94" i="55"/>
  <c r="M91" i="55"/>
  <c r="H41" i="55"/>
  <c r="M32" i="55"/>
  <c r="I148" i="55"/>
  <c r="O146" i="55"/>
  <c r="L137" i="55"/>
  <c r="L21" i="55"/>
  <c r="G154" i="55"/>
  <c r="F128" i="55"/>
  <c r="K112" i="55"/>
  <c r="I46" i="55"/>
  <c r="N99" i="55"/>
  <c r="L116" i="55"/>
  <c r="M154" i="55"/>
  <c r="M117" i="55"/>
  <c r="L43" i="55"/>
  <c r="L119" i="55"/>
  <c r="H13" i="55"/>
  <c r="E50" i="55"/>
  <c r="H45" i="55"/>
  <c r="K58" i="55"/>
  <c r="P61" i="55"/>
  <c r="G92" i="55"/>
  <c r="G147" i="55"/>
  <c r="G104" i="55"/>
  <c r="I23" i="55"/>
  <c r="H109" i="55"/>
  <c r="M95" i="55"/>
  <c r="L115" i="55"/>
  <c r="N114" i="55"/>
  <c r="N79" i="55"/>
  <c r="K49" i="55"/>
  <c r="N37" i="55"/>
  <c r="K28" i="55"/>
  <c r="M130" i="55"/>
  <c r="O93" i="55"/>
  <c r="O104" i="55"/>
  <c r="F73" i="55"/>
  <c r="H33" i="55"/>
  <c r="O73" i="55"/>
  <c r="N108" i="55"/>
  <c r="L93" i="55"/>
  <c r="N24" i="55"/>
  <c r="P15" i="55"/>
  <c r="N128" i="55"/>
  <c r="F48" i="55"/>
  <c r="H58" i="55"/>
  <c r="M28" i="55"/>
  <c r="P106" i="55"/>
  <c r="M47" i="55"/>
  <c r="L16" i="55"/>
  <c r="E103" i="55"/>
  <c r="F90" i="55"/>
  <c r="E47" i="55"/>
  <c r="L75" i="55"/>
  <c r="K142" i="55"/>
  <c r="H102" i="55"/>
  <c r="M92" i="55"/>
  <c r="P117" i="55"/>
  <c r="E94" i="55"/>
  <c r="P41" i="55"/>
  <c r="K148" i="55"/>
  <c r="N89" i="55"/>
  <c r="F112" i="55"/>
  <c r="O18" i="55"/>
  <c r="O116" i="55"/>
  <c r="O115" i="55"/>
  <c r="K83" i="55"/>
  <c r="H139" i="55"/>
  <c r="H22" i="55"/>
  <c r="O35" i="55"/>
  <c r="H98" i="55"/>
  <c r="O21" i="55"/>
  <c r="I124" i="55"/>
  <c r="L121" i="55"/>
  <c r="H12" i="55"/>
  <c r="E106" i="55"/>
  <c r="M135" i="55"/>
  <c r="I55" i="55"/>
  <c r="F68" i="55"/>
  <c r="E93" i="55"/>
  <c r="E83" i="55"/>
  <c r="P60" i="55"/>
  <c r="K69" i="55"/>
  <c r="G143" i="55"/>
  <c r="P33" i="55"/>
  <c r="L30" i="55"/>
  <c r="I38" i="55"/>
  <c r="P90" i="55"/>
  <c r="K95" i="55"/>
  <c r="I14" i="55"/>
  <c r="O148" i="55"/>
  <c r="I151" i="55"/>
  <c r="L101" i="55"/>
  <c r="P118" i="55"/>
  <c r="P86" i="55"/>
  <c r="E123" i="55"/>
  <c r="M12" i="55"/>
  <c r="I11" i="55"/>
  <c r="G137" i="55"/>
  <c r="E66" i="55"/>
  <c r="H5" i="55"/>
  <c r="E96" i="55"/>
  <c r="N126" i="55"/>
  <c r="F46" i="55"/>
  <c r="F38" i="55"/>
  <c r="I100" i="55"/>
  <c r="O154" i="55"/>
  <c r="H23" i="55"/>
  <c r="P59" i="55"/>
  <c r="H92" i="55"/>
  <c r="I113" i="55"/>
  <c r="K94" i="55"/>
  <c r="K132" i="55"/>
  <c r="O26" i="55"/>
  <c r="G135" i="55"/>
  <c r="L41" i="55"/>
  <c r="L53" i="55"/>
  <c r="I76" i="55"/>
  <c r="E138" i="55"/>
  <c r="L148" i="55"/>
  <c r="G45" i="55"/>
  <c r="K125" i="55"/>
  <c r="P142" i="55"/>
  <c r="N107" i="55"/>
  <c r="E74" i="55"/>
  <c r="L143" i="55"/>
  <c r="N31" i="55"/>
  <c r="I25" i="55"/>
  <c r="M8" i="55"/>
  <c r="K109" i="55"/>
  <c r="F144" i="55"/>
  <c r="O138" i="55"/>
  <c r="P143" i="55"/>
  <c r="I22" i="55"/>
  <c r="G10" i="55"/>
  <c r="E129" i="55"/>
  <c r="P40" i="55"/>
  <c r="K114" i="55"/>
  <c r="E24" i="55"/>
  <c r="L49" i="55"/>
  <c r="I35" i="55"/>
  <c r="M48" i="55"/>
  <c r="M116" i="55"/>
  <c r="P54" i="55"/>
  <c r="H26" i="55"/>
  <c r="M29" i="55"/>
  <c r="E91" i="55"/>
  <c r="E57" i="55"/>
  <c r="G114" i="55"/>
  <c r="G48" i="55"/>
  <c r="P154" i="55"/>
  <c r="O34" i="55"/>
  <c r="P57" i="55"/>
  <c r="G145" i="55"/>
  <c r="I118" i="55"/>
  <c r="L74" i="55"/>
  <c r="P116" i="55"/>
  <c r="I26" i="55"/>
  <c r="O82" i="55"/>
  <c r="F97" i="55"/>
  <c r="M25" i="55"/>
  <c r="L10" i="55"/>
  <c r="E115" i="55"/>
  <c r="I15" i="55"/>
  <c r="G142" i="55"/>
  <c r="K55" i="55"/>
  <c r="H73" i="55"/>
  <c r="H74" i="55"/>
  <c r="I101" i="55"/>
  <c r="F88" i="55"/>
  <c r="H129" i="55"/>
  <c r="F148" i="55"/>
  <c r="E63" i="55"/>
  <c r="F18" i="55"/>
  <c r="G58" i="55"/>
  <c r="K135" i="55"/>
  <c r="G118" i="55"/>
  <c r="F81" i="55"/>
  <c r="I79" i="55"/>
  <c r="G55" i="55"/>
  <c r="E62" i="55"/>
  <c r="P17" i="55"/>
  <c r="G47" i="55"/>
  <c r="G80" i="55"/>
  <c r="H66" i="55"/>
  <c r="O71" i="55"/>
  <c r="P20" i="55"/>
  <c r="G31" i="55"/>
  <c r="K57" i="55"/>
  <c r="F119" i="55"/>
  <c r="H145" i="55"/>
  <c r="M124" i="55"/>
  <c r="M96" i="55"/>
  <c r="L144" i="55"/>
  <c r="G6" i="55"/>
  <c r="F7" i="55"/>
  <c r="L47" i="55"/>
  <c r="H103" i="55"/>
  <c r="O27" i="55"/>
  <c r="P10" i="55"/>
  <c r="K137" i="55"/>
  <c r="M16" i="55"/>
  <c r="K7" i="55"/>
  <c r="K79" i="55"/>
  <c r="F5" i="55"/>
  <c r="I17" i="55"/>
  <c r="N76" i="55"/>
  <c r="M9" i="55"/>
  <c r="M97" i="55"/>
  <c r="E41" i="55"/>
  <c r="E145" i="55"/>
  <c r="P98" i="55"/>
  <c r="F126" i="55"/>
  <c r="F83" i="55"/>
  <c r="F42" i="55"/>
  <c r="H122" i="55"/>
  <c r="G100" i="55"/>
  <c r="F50" i="55"/>
  <c r="O72" i="55"/>
  <c r="N30" i="55"/>
  <c r="K91" i="55"/>
  <c r="M41" i="55"/>
  <c r="N93" i="55"/>
  <c r="F52" i="55"/>
  <c r="K47" i="55"/>
  <c r="E40" i="55"/>
  <c r="F130" i="55"/>
  <c r="G30" i="55"/>
  <c r="M103" i="55"/>
  <c r="E43" i="55"/>
  <c r="N103" i="55"/>
  <c r="F22" i="55"/>
  <c r="H88" i="55"/>
  <c r="I120" i="55"/>
  <c r="M61" i="55"/>
  <c r="E95" i="55"/>
  <c r="P151" i="55"/>
  <c r="F31" i="55"/>
  <c r="I125" i="55"/>
  <c r="I81" i="55"/>
  <c r="H151" i="55"/>
  <c r="F93" i="55"/>
  <c r="I41" i="55"/>
  <c r="E109" i="55"/>
  <c r="I135" i="55"/>
  <c r="P50" i="55"/>
  <c r="G91" i="55"/>
  <c r="L150" i="55"/>
  <c r="I121" i="55"/>
  <c r="L95" i="55"/>
  <c r="L33" i="55"/>
  <c r="M7" i="55"/>
  <c r="F114" i="55"/>
  <c r="P12" i="55"/>
  <c r="O33" i="55"/>
  <c r="G17" i="55"/>
  <c r="I131" i="55"/>
  <c r="G113" i="55"/>
  <c r="N88" i="55"/>
  <c r="I56" i="55"/>
  <c r="M145" i="55"/>
  <c r="G97" i="55"/>
  <c r="G18" i="55"/>
  <c r="F61" i="55"/>
  <c r="P94" i="55"/>
  <c r="E148" i="55"/>
  <c r="E141" i="55"/>
  <c r="M58" i="55"/>
  <c r="O105" i="55"/>
  <c r="I142" i="55"/>
  <c r="N83" i="55"/>
  <c r="L122" i="55"/>
  <c r="G148" i="55"/>
  <c r="F134" i="55"/>
  <c r="E128" i="55"/>
  <c r="K105" i="55"/>
  <c r="E100" i="55"/>
  <c r="L13" i="55"/>
  <c r="I119" i="55"/>
  <c r="L71" i="55"/>
  <c r="L152" i="55"/>
  <c r="O70" i="55"/>
  <c r="N27" i="55"/>
  <c r="G13" i="55"/>
  <c r="G130" i="55"/>
  <c r="L130" i="55"/>
  <c r="H15" i="55"/>
  <c r="E8" i="55"/>
  <c r="L31" i="55"/>
  <c r="P47" i="55"/>
  <c r="H118" i="55"/>
  <c r="L98" i="55"/>
  <c r="I127" i="55"/>
  <c r="I37" i="55"/>
  <c r="I99" i="55"/>
  <c r="O111" i="55"/>
  <c r="F28" i="55"/>
  <c r="F138" i="55"/>
  <c r="L6" i="55"/>
  <c r="M107" i="55"/>
  <c r="L118" i="55"/>
  <c r="P66" i="55"/>
  <c r="M148" i="55"/>
  <c r="G5" i="55"/>
  <c r="L151" i="55"/>
  <c r="M89" i="55"/>
  <c r="H53" i="55"/>
  <c r="K152" i="55"/>
  <c r="N38" i="55"/>
  <c r="O108" i="55"/>
  <c r="K24" i="55"/>
  <c r="M45" i="55"/>
  <c r="F56" i="55"/>
  <c r="L106" i="55"/>
  <c r="E21" i="55"/>
  <c r="P135" i="55"/>
  <c r="H143" i="55"/>
  <c r="P152" i="55"/>
  <c r="L108" i="55"/>
  <c r="O83" i="55"/>
  <c r="O40" i="55"/>
  <c r="M26" i="55"/>
  <c r="N97" i="55"/>
  <c r="P82" i="55"/>
  <c r="M93" i="55"/>
  <c r="P89" i="55"/>
  <c r="H38" i="55"/>
  <c r="P69" i="55"/>
  <c r="O98" i="55"/>
  <c r="N63" i="55"/>
  <c r="P56" i="55"/>
  <c r="F54" i="55"/>
  <c r="M72" i="55"/>
  <c r="E70" i="55"/>
  <c r="E136" i="55"/>
  <c r="I143" i="55"/>
  <c r="M137" i="55"/>
  <c r="H106" i="55"/>
  <c r="L132" i="55"/>
  <c r="H72" i="55"/>
  <c r="N26" i="55"/>
  <c r="G88" i="55"/>
  <c r="M66" i="55"/>
  <c r="L40" i="55"/>
  <c r="H101" i="55"/>
  <c r="M78" i="55"/>
  <c r="F101" i="55"/>
  <c r="P37" i="55"/>
  <c r="M42" i="55"/>
  <c r="N139" i="55"/>
  <c r="O141" i="55"/>
  <c r="E17" i="55"/>
  <c r="E131" i="55"/>
  <c r="I132" i="55"/>
  <c r="H85" i="55"/>
  <c r="M153" i="55"/>
  <c r="P30" i="55"/>
  <c r="F129" i="55"/>
  <c r="K92" i="55"/>
  <c r="P144" i="55"/>
  <c r="E137" i="55"/>
  <c r="G66" i="55"/>
  <c r="O89" i="55"/>
  <c r="P107" i="55"/>
  <c r="G38" i="55"/>
  <c r="H16" i="55"/>
  <c r="I111" i="55"/>
  <c r="H127" i="55"/>
  <c r="P113" i="55"/>
  <c r="O84" i="55"/>
  <c r="H96" i="55"/>
  <c r="F135" i="55"/>
  <c r="O91" i="55"/>
  <c r="N35" i="55"/>
  <c r="I63" i="55"/>
  <c r="N33" i="55"/>
  <c r="H42" i="55"/>
  <c r="M86" i="55"/>
  <c r="H54" i="55"/>
  <c r="O9" i="55"/>
  <c r="N60" i="55"/>
  <c r="L147" i="55"/>
  <c r="I116" i="55"/>
  <c r="H107" i="55"/>
  <c r="F63" i="55"/>
  <c r="O25" i="55"/>
  <c r="P148" i="55"/>
  <c r="L107" i="55"/>
  <c r="P84" i="55"/>
  <c r="K13" i="55"/>
  <c r="I78" i="55"/>
  <c r="I89" i="55"/>
  <c r="N141" i="55"/>
  <c r="H69" i="55"/>
  <c r="G134" i="55"/>
  <c r="M143" i="55"/>
  <c r="F23" i="55"/>
  <c r="P22" i="55"/>
  <c r="G25" i="55"/>
  <c r="P146" i="55"/>
  <c r="I82" i="55"/>
  <c r="N113" i="55"/>
  <c r="N61" i="55"/>
  <c r="O131" i="55"/>
  <c r="K129" i="55"/>
  <c r="H43" i="55"/>
  <c r="H121" i="55"/>
  <c r="P76" i="55"/>
  <c r="F65" i="55"/>
  <c r="O109" i="55"/>
  <c r="K71" i="55"/>
  <c r="N96" i="55"/>
  <c r="E54" i="55"/>
  <c r="G29" i="55"/>
  <c r="O6" i="55"/>
  <c r="G101" i="55"/>
  <c r="M76" i="55"/>
  <c r="H62" i="55"/>
  <c r="I51" i="55"/>
  <c r="O142" i="55"/>
  <c r="E132" i="55"/>
  <c r="G73" i="55"/>
  <c r="G60" i="55"/>
  <c r="O57" i="55"/>
  <c r="H120" i="55"/>
  <c r="F82" i="55"/>
  <c r="K106" i="55"/>
  <c r="E118" i="55"/>
  <c r="O62" i="55"/>
  <c r="E68" i="55"/>
  <c r="M75" i="55"/>
  <c r="I130" i="55"/>
  <c r="L124" i="55"/>
  <c r="P97" i="55"/>
  <c r="F121" i="55"/>
  <c r="H104" i="55"/>
  <c r="O50" i="55"/>
  <c r="M50" i="55"/>
  <c r="L34" i="55"/>
  <c r="F106" i="55"/>
  <c r="O117" i="55"/>
  <c r="H124" i="55"/>
  <c r="E105" i="55"/>
  <c r="L94" i="55"/>
  <c r="I13" i="55"/>
  <c r="P8" i="55"/>
  <c r="I69" i="55"/>
  <c r="K80" i="55"/>
  <c r="L68" i="55"/>
  <c r="H11" i="55"/>
  <c r="K107" i="55"/>
  <c r="I68" i="55"/>
  <c r="N95" i="55"/>
  <c r="M122" i="55"/>
  <c r="G127" i="55"/>
  <c r="I108" i="55"/>
  <c r="O79" i="55"/>
  <c r="K53" i="55"/>
  <c r="H132" i="55"/>
  <c r="F41" i="55"/>
  <c r="F69" i="55"/>
  <c r="F125" i="55"/>
  <c r="P9" i="55"/>
  <c r="M138" i="55"/>
  <c r="F49" i="55"/>
  <c r="L120" i="55"/>
  <c r="I44" i="55"/>
  <c r="G56" i="55"/>
  <c r="M152" i="55"/>
  <c r="N85" i="55"/>
  <c r="H50" i="55"/>
  <c r="F44" i="55"/>
  <c r="P140" i="55"/>
  <c r="N21" i="55"/>
  <c r="H14" i="55"/>
  <c r="F102" i="55"/>
  <c r="F145" i="55"/>
  <c r="N92" i="55"/>
  <c r="N23" i="55"/>
  <c r="G44" i="55"/>
  <c r="L38" i="55"/>
  <c r="I20" i="55"/>
  <c r="N102" i="55"/>
  <c r="I96" i="55"/>
  <c r="L149" i="55"/>
  <c r="G21" i="55"/>
  <c r="L141" i="55"/>
  <c r="H17" i="55"/>
  <c r="K34" i="55"/>
  <c r="M104" i="55"/>
  <c r="H34" i="55"/>
  <c r="O143" i="55"/>
  <c r="M5" i="55"/>
  <c r="H44" i="55"/>
  <c r="G128" i="55"/>
  <c r="L86" i="55"/>
  <c r="N75" i="55"/>
  <c r="L52" i="55"/>
  <c r="F107" i="55"/>
  <c r="E65" i="55"/>
  <c r="N117" i="55"/>
  <c r="N137" i="55"/>
  <c r="L46" i="55"/>
  <c r="N5" i="55"/>
  <c r="I71" i="55"/>
  <c r="F99" i="55"/>
  <c r="N135" i="55"/>
  <c r="M57" i="55"/>
  <c r="L63" i="55"/>
  <c r="E75" i="55"/>
  <c r="O24" i="55"/>
  <c r="I7" i="55"/>
  <c r="K74" i="55"/>
  <c r="O126" i="55"/>
  <c r="E87" i="55"/>
  <c r="I133" i="55"/>
  <c r="G123" i="55"/>
  <c r="I58" i="55"/>
  <c r="N140" i="55"/>
  <c r="O128" i="55"/>
  <c r="O61" i="55"/>
  <c r="K89" i="55"/>
  <c r="G12" i="55"/>
  <c r="O145" i="55"/>
  <c r="M40" i="55"/>
  <c r="G138" i="55"/>
  <c r="I145" i="55"/>
  <c r="L22" i="55"/>
  <c r="E97" i="55"/>
  <c r="F109" i="55"/>
  <c r="M126" i="55"/>
  <c r="L14" i="55"/>
  <c r="N94" i="55"/>
  <c r="L79" i="55"/>
  <c r="I106" i="55"/>
  <c r="F13" i="55"/>
  <c r="P109" i="55"/>
  <c r="L69" i="55"/>
  <c r="F150" i="55"/>
  <c r="H48" i="55"/>
  <c r="N56" i="55"/>
  <c r="E5" i="55"/>
  <c r="E26" i="55"/>
  <c r="N47" i="55"/>
  <c r="K108" i="55"/>
  <c r="F60" i="55"/>
  <c r="O28" i="55"/>
  <c r="M87" i="55"/>
  <c r="P147" i="55"/>
  <c r="F133" i="55"/>
  <c r="F108" i="55"/>
  <c r="K61" i="55"/>
  <c r="E107" i="55"/>
  <c r="F76" i="55"/>
  <c r="G54" i="55"/>
  <c r="N143" i="55"/>
  <c r="P122" i="55"/>
  <c r="L8" i="55"/>
  <c r="L60" i="55"/>
  <c r="E18" i="55"/>
  <c r="E111" i="55"/>
  <c r="M131" i="55"/>
  <c r="I107" i="55"/>
  <c r="P70" i="55"/>
  <c r="M73" i="55"/>
  <c r="O11" i="55"/>
  <c r="L51" i="55"/>
  <c r="I140" i="55"/>
  <c r="N123" i="55"/>
  <c r="L154" i="55"/>
  <c r="F124" i="55"/>
  <c r="O87" i="55"/>
  <c r="E134" i="55"/>
  <c r="M79" i="55"/>
  <c r="O123" i="55"/>
  <c r="G71" i="55"/>
  <c r="G124" i="55"/>
  <c r="P153" i="55"/>
  <c r="N65" i="55"/>
  <c r="G103" i="55"/>
  <c r="G34" i="55"/>
  <c r="O137" i="55"/>
  <c r="L138" i="55"/>
  <c r="H149" i="55"/>
  <c r="F16" i="55"/>
  <c r="N124" i="55"/>
  <c r="O51" i="55"/>
  <c r="E45" i="55"/>
  <c r="O46" i="55"/>
  <c r="O147" i="55"/>
  <c r="G82" i="55"/>
  <c r="F64" i="55"/>
  <c r="F55" i="55"/>
  <c r="O12" i="55"/>
  <c r="E59" i="55"/>
  <c r="H146" i="55"/>
  <c r="N82" i="55"/>
  <c r="I84" i="55"/>
  <c r="F116" i="55"/>
  <c r="N22" i="55"/>
  <c r="H81" i="55"/>
  <c r="M150" i="55"/>
  <c r="E44" i="55"/>
  <c r="I45" i="55"/>
  <c r="P80" i="55"/>
  <c r="P125" i="55"/>
  <c r="I150" i="55"/>
  <c r="G28" i="55"/>
  <c r="P87" i="55"/>
  <c r="L56" i="55"/>
  <c r="E102" i="55"/>
  <c r="N111" i="55"/>
  <c r="E142" i="55"/>
  <c r="E20" i="55"/>
  <c r="F115" i="55"/>
  <c r="K27" i="55"/>
  <c r="K117" i="55"/>
  <c r="P73" i="55"/>
  <c r="E7" i="55"/>
  <c r="G99" i="55"/>
  <c r="I6" i="55"/>
  <c r="G125" i="55"/>
  <c r="M51" i="55"/>
  <c r="M151" i="55"/>
  <c r="F86" i="55"/>
  <c r="G8" i="55"/>
  <c r="N64" i="55"/>
  <c r="F122" i="55"/>
  <c r="N34" i="55"/>
  <c r="O15" i="55"/>
  <c r="O152" i="55"/>
  <c r="P55" i="55"/>
  <c r="P124" i="55"/>
  <c r="G7" i="55"/>
  <c r="G98" i="55"/>
  <c r="F70" i="55"/>
  <c r="P48" i="55"/>
  <c r="F59" i="55"/>
  <c r="O88" i="55"/>
  <c r="F57" i="55"/>
  <c r="E108" i="55"/>
  <c r="H87" i="55"/>
  <c r="P32" i="55"/>
  <c r="I86" i="55"/>
  <c r="E153" i="55"/>
  <c r="N52" i="55"/>
  <c r="N69" i="55"/>
  <c r="O69" i="55"/>
  <c r="L54" i="55"/>
  <c r="E90" i="55"/>
  <c r="L27" i="55"/>
  <c r="N6" i="55"/>
  <c r="M108" i="55"/>
  <c r="I93" i="55"/>
  <c r="F131" i="55"/>
  <c r="P111" i="55"/>
  <c r="F105" i="55"/>
  <c r="H128" i="55"/>
  <c r="K59" i="55"/>
  <c r="P102" i="55"/>
  <c r="G59" i="55"/>
  <c r="K124" i="55"/>
  <c r="G140" i="55"/>
  <c r="P14" i="55"/>
  <c r="H59" i="55"/>
  <c r="H37" i="55"/>
  <c r="E117" i="55"/>
  <c r="O68" i="55"/>
  <c r="H108" i="55"/>
  <c r="P128" i="55"/>
  <c r="O97" i="55"/>
  <c r="N105" i="55"/>
  <c r="E130" i="55"/>
  <c r="P26" i="55"/>
  <c r="P43" i="55"/>
  <c r="N11" i="55"/>
  <c r="G26" i="55"/>
  <c r="H126" i="55"/>
  <c r="M94" i="55"/>
  <c r="H113" i="55"/>
  <c r="M52" i="55"/>
  <c r="H51" i="55"/>
  <c r="F120" i="55"/>
  <c r="I97" i="55"/>
  <c r="L62" i="55"/>
  <c r="M37" i="55"/>
  <c r="P126" i="55"/>
  <c r="K73" i="55"/>
  <c r="P130" i="55"/>
  <c r="E42" i="55"/>
  <c r="L136" i="55"/>
  <c r="K150" i="55"/>
  <c r="N149" i="55"/>
  <c r="E12" i="55"/>
  <c r="G24" i="55"/>
  <c r="M80" i="55"/>
  <c r="I72" i="55"/>
  <c r="H49" i="55"/>
  <c r="I60" i="55"/>
  <c r="E13" i="55"/>
  <c r="P114" i="55"/>
  <c r="L91" i="55"/>
  <c r="P21" i="55"/>
  <c r="F100" i="55"/>
  <c r="E14" i="55"/>
  <c r="O121" i="55"/>
  <c r="P28" i="55"/>
  <c r="E58" i="55"/>
  <c r="O45" i="55"/>
  <c r="O127" i="55"/>
  <c r="L26" i="55"/>
  <c r="K134" i="55"/>
  <c r="L72" i="55"/>
  <c r="E35" i="55"/>
  <c r="L126" i="55"/>
  <c r="L64" i="55"/>
  <c r="H111" i="55"/>
  <c r="N48" i="55"/>
  <c r="I34" i="55"/>
  <c r="O124" i="55"/>
  <c r="F80" i="55"/>
  <c r="M31" i="55"/>
  <c r="M121" i="55"/>
  <c r="N120" i="55"/>
  <c r="N84" i="55"/>
  <c r="E69" i="55"/>
  <c r="K30" i="55"/>
  <c r="N132" i="55"/>
  <c r="M125" i="55"/>
  <c r="K36" i="55"/>
  <c r="E53" i="55"/>
  <c r="K141" i="55"/>
  <c r="I64" i="55"/>
  <c r="E22" i="55"/>
  <c r="P62" i="55"/>
  <c r="F12" i="55"/>
  <c r="H94" i="55"/>
  <c r="F95" i="55"/>
  <c r="F6" i="55"/>
  <c r="E10" i="55"/>
  <c r="H8" i="55"/>
  <c r="E29" i="55"/>
  <c r="E25" i="55"/>
  <c r="K127" i="55"/>
  <c r="G61" i="55"/>
  <c r="E101" i="55"/>
  <c r="L89" i="55"/>
  <c r="G41" i="55"/>
  <c r="K82" i="55"/>
  <c r="H29" i="55"/>
  <c r="M6" i="55"/>
  <c r="M123" i="55"/>
  <c r="G139" i="55"/>
  <c r="N44" i="55"/>
  <c r="F36" i="55"/>
  <c r="M18" i="55"/>
  <c r="G62" i="55"/>
  <c r="O65" i="55"/>
  <c r="N112" i="55"/>
  <c r="E28" i="55"/>
  <c r="E80" i="55"/>
  <c r="I36" i="55"/>
  <c r="E125" i="55"/>
  <c r="K56" i="55"/>
  <c r="G153" i="55"/>
  <c r="K153" i="55"/>
  <c r="P79" i="55"/>
  <c r="O49" i="55"/>
  <c r="G32" i="55"/>
  <c r="H60" i="55"/>
  <c r="G72" i="55"/>
  <c r="H152" i="55"/>
  <c r="I40" i="55"/>
  <c r="L129" i="55"/>
  <c r="G133" i="55"/>
  <c r="O31" i="55"/>
  <c r="I53" i="55"/>
  <c r="F103" i="55"/>
  <c r="I123" i="55"/>
  <c r="M120" i="55"/>
  <c r="M147" i="55"/>
  <c r="H142" i="55"/>
  <c r="H150" i="55"/>
  <c r="E71" i="55"/>
  <c r="K76" i="55"/>
  <c r="K87" i="55"/>
  <c r="G93" i="55"/>
  <c r="G69" i="55"/>
  <c r="G120" i="55"/>
  <c r="N16" i="55"/>
  <c r="I122" i="55"/>
  <c r="G96" i="55"/>
  <c r="I102" i="55"/>
  <c r="O107" i="55"/>
  <c r="I98" i="55"/>
  <c r="O42" i="55"/>
  <c r="P44" i="55"/>
  <c r="N54" i="55"/>
  <c r="I52" i="55"/>
  <c r="H148" i="55"/>
  <c r="N71" i="55"/>
  <c r="I48" i="55"/>
  <c r="H82" i="55"/>
  <c r="F85" i="55"/>
  <c r="I104" i="55"/>
  <c r="P123" i="55"/>
  <c r="K15" i="55"/>
  <c r="K17" i="55"/>
  <c r="H116" i="55"/>
  <c r="F89" i="55"/>
  <c r="G63" i="55"/>
  <c r="I117" i="55"/>
  <c r="E154" i="55"/>
  <c r="F141" i="55"/>
  <c r="L42" i="55"/>
  <c r="P91" i="55"/>
  <c r="P105" i="55"/>
  <c r="I16" i="55"/>
  <c r="L153" i="55"/>
  <c r="G136" i="55"/>
  <c r="E89" i="55"/>
  <c r="E49" i="55"/>
  <c r="O37" i="55"/>
  <c r="O140" i="55"/>
  <c r="N115" i="55"/>
  <c r="K25" i="55"/>
  <c r="F21" i="55"/>
  <c r="E33" i="55"/>
  <c r="M21" i="55"/>
  <c r="E146" i="55"/>
  <c r="N46" i="55"/>
  <c r="H99" i="55"/>
  <c r="P99" i="55"/>
  <c r="M14" i="55"/>
  <c r="G141" i="55"/>
  <c r="G37" i="55"/>
  <c r="G152" i="55"/>
  <c r="M113" i="55"/>
  <c r="P136" i="55"/>
  <c r="P134" i="55"/>
  <c r="K26" i="55"/>
  <c r="O130" i="55"/>
  <c r="M115" i="55"/>
  <c r="P74" i="55"/>
  <c r="E92" i="55"/>
  <c r="O66" i="55"/>
  <c r="M149" i="55"/>
  <c r="E51" i="55"/>
  <c r="H40" i="55"/>
  <c r="P129" i="55"/>
  <c r="L123" i="55"/>
  <c r="E82" i="55"/>
  <c r="P11" i="55"/>
  <c r="E9" i="55"/>
  <c r="G23" i="55"/>
  <c r="F14" i="55"/>
  <c r="H86" i="55"/>
  <c r="H30" i="55"/>
  <c r="G105" i="55"/>
  <c r="P112" i="55"/>
  <c r="H137" i="55"/>
  <c r="G27" i="55"/>
  <c r="E112" i="55"/>
  <c r="K84" i="55"/>
  <c r="M133" i="55"/>
  <c r="N133" i="55"/>
  <c r="E60" i="55"/>
  <c r="K50" i="55"/>
  <c r="L103" i="55"/>
  <c r="M43" i="55"/>
  <c r="I21" i="55"/>
  <c r="L131" i="55"/>
  <c r="M22" i="55"/>
  <c r="M65" i="55"/>
  <c r="M20" i="55"/>
  <c r="G51" i="55"/>
  <c r="O14" i="55"/>
  <c r="E78" i="55"/>
  <c r="K154" i="55"/>
  <c r="G119" i="55"/>
  <c r="E88" i="55"/>
  <c r="O90" i="55"/>
  <c r="L7" i="55"/>
  <c r="L25" i="55"/>
  <c r="N58" i="55"/>
  <c r="E151" i="55"/>
  <c r="E72" i="55"/>
  <c r="I147" i="55"/>
  <c r="M141" i="55"/>
  <c r="K100" i="55"/>
  <c r="M53" i="55"/>
  <c r="G35" i="55"/>
  <c r="I92" i="55"/>
  <c r="P35" i="55"/>
  <c r="I144" i="55"/>
  <c r="G65" i="55"/>
  <c r="O101" i="55"/>
  <c r="N50" i="55"/>
  <c r="O92" i="55"/>
  <c r="I128" i="55"/>
  <c r="O13" i="55"/>
  <c r="H7" i="55"/>
  <c r="N13" i="55"/>
  <c r="E119" i="55"/>
  <c r="H52" i="55"/>
  <c r="P72" i="55"/>
  <c r="F153" i="55"/>
  <c r="P104" i="55"/>
  <c r="O76" i="55"/>
  <c r="N119" i="55"/>
  <c r="K104" i="55"/>
  <c r="K147" i="55"/>
  <c r="P49" i="55"/>
  <c r="M30" i="55"/>
  <c r="F149" i="55"/>
  <c r="G76" i="55"/>
  <c r="K14" i="55"/>
  <c r="F140" i="55"/>
  <c r="O120" i="55"/>
  <c r="L102" i="55"/>
  <c r="N98" i="55"/>
  <c r="N73" i="55"/>
  <c r="N62" i="55"/>
  <c r="I139" i="55"/>
  <c r="I29" i="55"/>
  <c r="H18" i="55"/>
  <c r="H21" i="55"/>
  <c r="O55" i="55"/>
  <c r="H27" i="55"/>
  <c r="P42" i="55"/>
  <c r="P18" i="55"/>
  <c r="P24" i="55"/>
  <c r="I9" i="55"/>
  <c r="L128" i="55"/>
  <c r="K10" i="55"/>
  <c r="H144" i="55"/>
  <c r="I8" i="55"/>
  <c r="F17" i="55"/>
  <c r="N41" i="55"/>
  <c r="O75" i="55"/>
  <c r="F152" i="55"/>
  <c r="E133" i="55"/>
  <c r="I54" i="55"/>
  <c r="H36" i="55"/>
  <c r="O99" i="55"/>
  <c r="E139" i="55"/>
  <c r="F74" i="55"/>
  <c r="G87" i="55"/>
  <c r="L32" i="55"/>
  <c r="N101" i="55"/>
  <c r="E84" i="55"/>
  <c r="F111" i="55"/>
  <c r="G129" i="55"/>
  <c r="H35" i="55"/>
  <c r="E143" i="55"/>
  <c r="N51" i="55"/>
  <c r="F72" i="55"/>
  <c r="F132" i="55"/>
  <c r="N8" i="55"/>
  <c r="H78" i="55"/>
  <c r="H64" i="55"/>
  <c r="L96" i="55"/>
  <c r="N87" i="55"/>
  <c r="F15" i="55"/>
  <c r="K96" i="55"/>
  <c r="L109" i="55"/>
  <c r="G85" i="55"/>
  <c r="F9" i="55"/>
  <c r="N28" i="55"/>
  <c r="P51" i="55"/>
  <c r="P36" i="55"/>
  <c r="N91" i="55"/>
  <c r="I43" i="55"/>
  <c r="I33" i="55"/>
  <c r="G20" i="55"/>
  <c r="F11" i="55"/>
  <c r="H61" i="55"/>
  <c r="O112" i="55"/>
  <c r="E99" i="55"/>
  <c r="F142" i="55"/>
  <c r="O20" i="55"/>
  <c r="L145" i="55"/>
  <c r="H136" i="55"/>
  <c r="N36" i="55"/>
  <c r="E64" i="55"/>
  <c r="L87" i="55"/>
  <c r="H6" i="55"/>
  <c r="O52" i="55"/>
  <c r="L140" i="55"/>
  <c r="O81" i="55"/>
  <c r="L17" i="55"/>
  <c r="F143" i="55"/>
  <c r="K41" i="55"/>
  <c r="N53" i="55"/>
  <c r="N86" i="55"/>
  <c r="N122" i="55"/>
  <c r="E23" i="55"/>
  <c r="K118" i="55"/>
  <c r="L125" i="55"/>
  <c r="I73" i="55"/>
  <c r="E98" i="55"/>
  <c r="G40" i="55"/>
  <c r="K85" i="55"/>
  <c r="E11" i="55"/>
  <c r="L127" i="55"/>
  <c r="E150" i="55"/>
  <c r="K78" i="55"/>
  <c r="F136" i="55"/>
  <c r="K63" i="55"/>
  <c r="F79" i="55"/>
  <c r="M134" i="55"/>
  <c r="E34" i="55"/>
  <c r="L58" i="55"/>
  <c r="K120" i="55"/>
  <c r="L61" i="55"/>
  <c r="K97" i="55"/>
  <c r="O114" i="55"/>
  <c r="N116" i="55"/>
  <c r="M44" i="55"/>
  <c r="M10" i="55"/>
  <c r="F24" i="55"/>
  <c r="N29" i="55"/>
  <c r="P119" i="55"/>
  <c r="G50" i="55"/>
  <c r="M54" i="55"/>
  <c r="K8" i="55"/>
  <c r="F51" i="55"/>
  <c r="M23" i="55"/>
  <c r="G52" i="55"/>
  <c r="L92" i="55"/>
  <c r="E56" i="55"/>
  <c r="E85" i="55"/>
  <c r="P141" i="55"/>
  <c r="Q85" i="55" l="1"/>
  <c r="Q56" i="55"/>
  <c r="Q34" i="55"/>
  <c r="Q150" i="55"/>
  <c r="Q11" i="55"/>
  <c r="Q98" i="55"/>
  <c r="Q23" i="55"/>
  <c r="Q64" i="55"/>
  <c r="Q99" i="55"/>
  <c r="Q143" i="55"/>
  <c r="Q84" i="55"/>
  <c r="Q139" i="55"/>
  <c r="Q133" i="55"/>
  <c r="Q119" i="55"/>
  <c r="Q72" i="55"/>
  <c r="Q151" i="55"/>
  <c r="Q88" i="55"/>
  <c r="Q78" i="55"/>
  <c r="Q60" i="55"/>
  <c r="Q112" i="55"/>
  <c r="Q9" i="55"/>
  <c r="Q82" i="55"/>
  <c r="Q51" i="55"/>
  <c r="Q92" i="55"/>
  <c r="Q146" i="55"/>
  <c r="Q33" i="55"/>
  <c r="Q49" i="55"/>
  <c r="Q89" i="55"/>
  <c r="Q154" i="55"/>
  <c r="Q71" i="55"/>
  <c r="Q125" i="55"/>
  <c r="Q80" i="55"/>
  <c r="Q28" i="55"/>
  <c r="Q101" i="55"/>
  <c r="Q25" i="55"/>
  <c r="Q29" i="55"/>
  <c r="Q10" i="55"/>
  <c r="Q22" i="55"/>
  <c r="Q53" i="55"/>
  <c r="Q69" i="55"/>
  <c r="Q35" i="55"/>
  <c r="Q58" i="55"/>
  <c r="Q14" i="55"/>
  <c r="Q13" i="55"/>
  <c r="Q12" i="55"/>
  <c r="Q42" i="55"/>
  <c r="Q130" i="55"/>
  <c r="Q117" i="55"/>
  <c r="Q90" i="55"/>
  <c r="Q153" i="55"/>
  <c r="Q108" i="55"/>
  <c r="Q7" i="55"/>
  <c r="Q20" i="55"/>
  <c r="Q142" i="55"/>
  <c r="Q102" i="55"/>
  <c r="Q44" i="55"/>
  <c r="Q59" i="55"/>
  <c r="Q45" i="55"/>
  <c r="Q134" i="55"/>
  <c r="Q111" i="55"/>
  <c r="Q18" i="55"/>
  <c r="Q107" i="55"/>
  <c r="Q26" i="55"/>
  <c r="Q5" i="55"/>
  <c r="Q97" i="55"/>
  <c r="Q87" i="55"/>
  <c r="Q75" i="55"/>
  <c r="Q65" i="55"/>
  <c r="Q105" i="55"/>
  <c r="Q68" i="55"/>
  <c r="Q118" i="55"/>
  <c r="Q132" i="55"/>
  <c r="Q54" i="55"/>
  <c r="Q137" i="55"/>
  <c r="Q131" i="55"/>
  <c r="Q17" i="55"/>
  <c r="Q136" i="55"/>
  <c r="Q70" i="55"/>
  <c r="Q21" i="55"/>
  <c r="Q8" i="55"/>
  <c r="Q100" i="55"/>
  <c r="Q128" i="55"/>
  <c r="Q141" i="55"/>
  <c r="Q148" i="55"/>
  <c r="Q109" i="55"/>
  <c r="Q95" i="55"/>
  <c r="Q43" i="55"/>
  <c r="Q40" i="55"/>
  <c r="Q145" i="55"/>
  <c r="Q41" i="55"/>
  <c r="Q62" i="55"/>
  <c r="Q63" i="55"/>
  <c r="Q115" i="55"/>
  <c r="Q57" i="55"/>
  <c r="Q91" i="55"/>
  <c r="Q24" i="55"/>
  <c r="Q129" i="55"/>
  <c r="Q74" i="55"/>
  <c r="Q138" i="55"/>
  <c r="Q96" i="55"/>
  <c r="Q66" i="55"/>
  <c r="Q123" i="55"/>
  <c r="Q83" i="55"/>
  <c r="Q93" i="55"/>
  <c r="Q106" i="55"/>
  <c r="Q94" i="55"/>
  <c r="Q47" i="55"/>
  <c r="Q103" i="55"/>
  <c r="Q50" i="55"/>
  <c r="Q55" i="55"/>
  <c r="Q37" i="55"/>
  <c r="Q140" i="55"/>
  <c r="Q36" i="55"/>
  <c r="Q116" i="55"/>
  <c r="Q31" i="55"/>
  <c r="Q144" i="55"/>
  <c r="Q16" i="55"/>
  <c r="Q6" i="55"/>
  <c r="Q61" i="55"/>
  <c r="Q126" i="55"/>
  <c r="Q81" i="55"/>
  <c r="Q124" i="55"/>
  <c r="Q86" i="55"/>
  <c r="Q135" i="55"/>
  <c r="Q52" i="55"/>
  <c r="Q73" i="55"/>
  <c r="Q48" i="55"/>
  <c r="Q152" i="55"/>
  <c r="Q104" i="55"/>
  <c r="Q147" i="55"/>
  <c r="Q38" i="55"/>
  <c r="Q114" i="55"/>
  <c r="Q27" i="55"/>
  <c r="Q76" i="55"/>
  <c r="Q122" i="55"/>
  <c r="Q46" i="55"/>
  <c r="Q30" i="55"/>
  <c r="Q15" i="55"/>
  <c r="Q32" i="55"/>
  <c r="Q120" i="55"/>
  <c r="Q127" i="55"/>
  <c r="Q149" i="55"/>
  <c r="Q113" i="55"/>
  <c r="Q79" i="55"/>
  <c r="Q121" i="55"/>
  <c r="R113" i="55" l="1"/>
  <c r="R48" i="55"/>
  <c r="R76" i="55"/>
  <c r="R32" i="55"/>
  <c r="R86" i="55"/>
  <c r="R15" i="55"/>
  <c r="R122" i="55"/>
  <c r="R127" i="55"/>
  <c r="R27" i="55"/>
  <c r="R104" i="55"/>
  <c r="R81" i="55"/>
  <c r="R36" i="55"/>
  <c r="R79" i="55"/>
  <c r="R120" i="55"/>
  <c r="R46" i="55"/>
  <c r="R114" i="55"/>
  <c r="R152" i="55"/>
  <c r="R135" i="55"/>
  <c r="R126" i="55"/>
  <c r="R144" i="55"/>
  <c r="R140" i="55"/>
  <c r="R103" i="55"/>
  <c r="R93" i="55"/>
  <c r="R96" i="55"/>
  <c r="R24" i="55"/>
  <c r="R63" i="55"/>
  <c r="R40" i="55"/>
  <c r="R148" i="55"/>
  <c r="R8" i="55"/>
  <c r="R17" i="55"/>
  <c r="R132" i="55"/>
  <c r="R65" i="55"/>
  <c r="R5" i="55"/>
  <c r="R111" i="55"/>
  <c r="R44" i="55"/>
  <c r="R7" i="55"/>
  <c r="R117" i="55"/>
  <c r="R13" i="55"/>
  <c r="R69" i="55"/>
  <c r="R29" i="55"/>
  <c r="R80" i="55"/>
  <c r="R89" i="55"/>
  <c r="R92" i="55"/>
  <c r="R112" i="55"/>
  <c r="R151" i="55"/>
  <c r="R139" i="55"/>
  <c r="R64" i="55"/>
  <c r="R150" i="55"/>
  <c r="R61" i="55"/>
  <c r="R31" i="55"/>
  <c r="R37" i="55"/>
  <c r="R47" i="55"/>
  <c r="R83" i="55"/>
  <c r="R138" i="55"/>
  <c r="R91" i="55"/>
  <c r="R62" i="55"/>
  <c r="R43" i="55"/>
  <c r="R141" i="55"/>
  <c r="R21" i="55"/>
  <c r="R131" i="55"/>
  <c r="R118" i="55"/>
  <c r="R75" i="55"/>
  <c r="R26" i="55"/>
  <c r="R134" i="55"/>
  <c r="R102" i="55"/>
  <c r="R108" i="55"/>
  <c r="R130" i="55"/>
  <c r="R14" i="55"/>
  <c r="R53" i="55"/>
  <c r="R25" i="55"/>
  <c r="R125" i="55"/>
  <c r="R49" i="55"/>
  <c r="R51" i="55"/>
  <c r="R60" i="55"/>
  <c r="R72" i="55"/>
  <c r="R84" i="55"/>
  <c r="R23" i="55"/>
  <c r="R34" i="55"/>
  <c r="R38" i="55"/>
  <c r="R149" i="55"/>
  <c r="R147" i="55"/>
  <c r="R73" i="55"/>
  <c r="R124" i="55"/>
  <c r="R6" i="55"/>
  <c r="R116" i="55"/>
  <c r="R55" i="55"/>
  <c r="R94" i="55"/>
  <c r="R123" i="55"/>
  <c r="R74" i="55"/>
  <c r="R57" i="55"/>
  <c r="R41" i="55"/>
  <c r="R95" i="55"/>
  <c r="R128" i="55"/>
  <c r="R70" i="55"/>
  <c r="R137" i="55"/>
  <c r="R68" i="55"/>
  <c r="R87" i="55"/>
  <c r="R107" i="55"/>
  <c r="R45" i="55"/>
  <c r="R142" i="55"/>
  <c r="R153" i="55"/>
  <c r="R42" i="55"/>
  <c r="R58" i="55"/>
  <c r="R22" i="55"/>
  <c r="R101" i="55"/>
  <c r="R71" i="55"/>
  <c r="R33" i="55"/>
  <c r="R82" i="55"/>
  <c r="R78" i="55"/>
  <c r="R119" i="55"/>
  <c r="R143" i="55"/>
  <c r="R98" i="55"/>
  <c r="R56" i="55"/>
  <c r="R121" i="55"/>
  <c r="R30" i="55"/>
  <c r="R52" i="55"/>
  <c r="R16" i="55"/>
  <c r="R50" i="55"/>
  <c r="R106" i="55"/>
  <c r="R66" i="55"/>
  <c r="R129" i="55"/>
  <c r="R115" i="55"/>
  <c r="R145" i="55"/>
  <c r="R109" i="55"/>
  <c r="R100" i="55"/>
  <c r="R136" i="55"/>
  <c r="R54" i="55"/>
  <c r="R105" i="55"/>
  <c r="R97" i="55"/>
  <c r="R18" i="55"/>
  <c r="R59" i="55"/>
  <c r="R20" i="55"/>
  <c r="R90" i="55"/>
  <c r="R12" i="55"/>
  <c r="R35" i="55"/>
  <c r="R10" i="55"/>
  <c r="R28" i="55"/>
  <c r="R154" i="55"/>
  <c r="R146" i="55"/>
  <c r="R9" i="55"/>
  <c r="R88" i="55"/>
  <c r="R133" i="55"/>
  <c r="R99" i="55"/>
  <c r="R11" i="55"/>
  <c r="R85" i="55"/>
  <c r="B20" i="95"/>
</calcChain>
</file>

<file path=xl/sharedStrings.xml><?xml version="1.0" encoding="utf-8"?>
<sst xmlns="http://schemas.openxmlformats.org/spreadsheetml/2006/main" count="3391" uniqueCount="1133">
  <si>
    <t xml:space="preserve">temps </t>
  </si>
  <si>
    <t>clast</t>
  </si>
  <si>
    <t>SOCIETE</t>
  </si>
  <si>
    <t>AMPUIS</t>
  </si>
  <si>
    <t>CONDRIEU</t>
  </si>
  <si>
    <t>SEN</t>
  </si>
  <si>
    <t>VET</t>
  </si>
  <si>
    <t>CHASSE</t>
  </si>
  <si>
    <t>CAD</t>
  </si>
  <si>
    <t>LOIRE</t>
  </si>
  <si>
    <t>FEM</t>
  </si>
  <si>
    <t>NOM PRENOM</t>
  </si>
  <si>
    <t>LICENCE</t>
  </si>
  <si>
    <t>CAT</t>
  </si>
  <si>
    <t>NAISSANCE</t>
  </si>
  <si>
    <t>ST ROMAIN</t>
  </si>
  <si>
    <t>ST JUST</t>
  </si>
  <si>
    <t>NIEVROZ</t>
  </si>
  <si>
    <t>CALUIRE</t>
  </si>
  <si>
    <t>FEYZIN</t>
  </si>
  <si>
    <t>ST FONS</t>
  </si>
  <si>
    <t>MIRIBEL</t>
  </si>
  <si>
    <t>SABLONS</t>
  </si>
  <si>
    <t>JUN</t>
  </si>
  <si>
    <t>GIVORS</t>
  </si>
  <si>
    <t>LIC2</t>
  </si>
  <si>
    <t>LIC1</t>
  </si>
  <si>
    <t>NOM   PRENOM    2</t>
  </si>
  <si>
    <t xml:space="preserve">NOM   PRENOM   1        </t>
  </si>
  <si>
    <t>N° ordre</t>
  </si>
  <si>
    <t>course</t>
  </si>
  <si>
    <t>soc2</t>
  </si>
  <si>
    <t>C 1</t>
  </si>
  <si>
    <t>C 2</t>
  </si>
  <si>
    <t xml:space="preserve"> </t>
  </si>
  <si>
    <t>LISON MATEO</t>
  </si>
  <si>
    <t>GRIGNY</t>
  </si>
  <si>
    <t>CREVIER VICTOR</t>
  </si>
  <si>
    <t>BADIN ANTHONY</t>
  </si>
  <si>
    <t>DEHU ANTONIN</t>
  </si>
  <si>
    <t>HOINGNE GREGORY</t>
  </si>
  <si>
    <t>MIZZI JULIEN</t>
  </si>
  <si>
    <t>PIEROTTI REMY</t>
  </si>
  <si>
    <t>MARQUEZ CLEMENT</t>
  </si>
  <si>
    <t>MATRAT THIBAULT</t>
  </si>
  <si>
    <t>SCOTTO MAXENCE</t>
  </si>
  <si>
    <t>GODIN ESTEBAN</t>
  </si>
  <si>
    <t>VIENNE</t>
  </si>
  <si>
    <t>LANZAS MORGAN</t>
  </si>
  <si>
    <t>PAVIOT LAURYNE</t>
  </si>
  <si>
    <t>ROUX VIOLETTE</t>
  </si>
  <si>
    <t>PAVIOT HUGO</t>
  </si>
  <si>
    <t>BUB ISMAEL</t>
  </si>
  <si>
    <t>DERBAK NOE</t>
  </si>
  <si>
    <t>DUMONT THOMAS</t>
  </si>
  <si>
    <t>SERIR ATIA DJESSIM</t>
  </si>
  <si>
    <t>MATRAT NICOLAS</t>
  </si>
  <si>
    <t>LECURY MAXIME</t>
  </si>
  <si>
    <t>LANZAS JEREMY</t>
  </si>
  <si>
    <t>BOUILLOUX CHLOE</t>
  </si>
  <si>
    <t>DUSSUD LAURYN</t>
  </si>
  <si>
    <t>LISON EMMA</t>
  </si>
  <si>
    <t>MARTINEZ MARINE</t>
  </si>
  <si>
    <t>ANTUNES MELISSA</t>
  </si>
  <si>
    <t>GENTIL DOREEN</t>
  </si>
  <si>
    <t>DEFOSSE CLARA</t>
  </si>
  <si>
    <t>DURAND MARC</t>
  </si>
  <si>
    <t>FAHY HUGO</t>
  </si>
  <si>
    <t>HARMANT GREGORY</t>
  </si>
  <si>
    <t>MAURIN GABRIEL</t>
  </si>
  <si>
    <t>MAURIN GREGOIRE</t>
  </si>
  <si>
    <t>VARON MATHIEU</t>
  </si>
  <si>
    <t>BLAISEAU MARIE</t>
  </si>
  <si>
    <t>MORAIS JULIE</t>
  </si>
  <si>
    <t>MARTINS JOYCE</t>
  </si>
  <si>
    <t>GIRAUD OPHELIE</t>
  </si>
  <si>
    <t>BEN HADJ AMOR HENDA</t>
  </si>
  <si>
    <t>ROCHET ELISA</t>
  </si>
  <si>
    <t>BLAISEAU JULES</t>
  </si>
  <si>
    <t>PAVIOT CLEMENT</t>
  </si>
  <si>
    <t>PAVIOT DAMIEN</t>
  </si>
  <si>
    <t>VITAL DURAND ROMAIN</t>
  </si>
  <si>
    <t>DUMONT XAVIER</t>
  </si>
  <si>
    <t>HOINGNE MAXIME</t>
  </si>
  <si>
    <t>CHAPRON SIMON</t>
  </si>
  <si>
    <t>DERUAZ PEPIN HIPPOLYTE</t>
  </si>
  <si>
    <t>LANZAS YOHAN</t>
  </si>
  <si>
    <t>LEONET NATHAN</t>
  </si>
  <si>
    <t>REY VIVIANT THEO</t>
  </si>
  <si>
    <t>COLELLA LUCAS</t>
  </si>
  <si>
    <t>MAURIN LOUIS</t>
  </si>
  <si>
    <t>COMBALUZIER JULIEN</t>
  </si>
  <si>
    <t>VAIRON GARRY</t>
  </si>
  <si>
    <t>HULAS FLORIAN</t>
  </si>
  <si>
    <t>MARTINS EDDY</t>
  </si>
  <si>
    <t>ROUX FLORIAN</t>
  </si>
  <si>
    <t>BRIANE ALEXANDRE</t>
  </si>
  <si>
    <t>CERQUA VINCENT</t>
  </si>
  <si>
    <t>COZZOLINO REMY</t>
  </si>
  <si>
    <t>GIFFARD ALLAN</t>
  </si>
  <si>
    <t>HEMADA MAXIME</t>
  </si>
  <si>
    <t>RIGARD LUCAS</t>
  </si>
  <si>
    <t>CHAPRON AXEL</t>
  </si>
  <si>
    <t>12/01//1994</t>
  </si>
  <si>
    <t>ROSIER DAMIEN</t>
  </si>
  <si>
    <t>ROSIER LOIC</t>
  </si>
  <si>
    <t>COLLARD ALEXANDRE</t>
  </si>
  <si>
    <t>SCOTTO PAUL</t>
  </si>
  <si>
    <t>BAZIN VICTOR</t>
  </si>
  <si>
    <t>DIDELOT GREGOIRE</t>
  </si>
  <si>
    <t>LANZAS ADAM</t>
  </si>
  <si>
    <t>LANZAS JOSE</t>
  </si>
  <si>
    <t>LUTHRINGER PIERRE</t>
  </si>
  <si>
    <t>MOLLON DAMIEN</t>
  </si>
  <si>
    <t>PONTET MAXIME</t>
  </si>
  <si>
    <t>RAMBAUD ARMAND</t>
  </si>
  <si>
    <t>ROBILLARD THEO</t>
  </si>
  <si>
    <t>LAFOY FANNY</t>
  </si>
  <si>
    <t>LARIEPE ANAIS</t>
  </si>
  <si>
    <t>LOGNONE JULIETTE</t>
  </si>
  <si>
    <t>PERRET MARIE</t>
  </si>
  <si>
    <t>RAMARD CAMILLE</t>
  </si>
  <si>
    <t>SIMON AUDREY</t>
  </si>
  <si>
    <t>LAGARDE ALISON</t>
  </si>
  <si>
    <t>FERNANDES CELINE</t>
  </si>
  <si>
    <t>MIZZI LAURINE</t>
  </si>
  <si>
    <t>PAPOT MELISSA</t>
  </si>
  <si>
    <t>31/06/1995</t>
  </si>
  <si>
    <t>ENGMANN PAULINE</t>
  </si>
  <si>
    <t>LOVECCHIO MARIE ISABEL</t>
  </si>
  <si>
    <t>ANTUNES CLEMENTINE</t>
  </si>
  <si>
    <t>GUINET CINDY</t>
  </si>
  <si>
    <t>BONNET LEA</t>
  </si>
  <si>
    <t>COUTURIER ASTRID</t>
  </si>
  <si>
    <t>DEVILLE EMILIE</t>
  </si>
  <si>
    <t>MASSOT GUILLEMETTE</t>
  </si>
  <si>
    <t>REVEL JANE</t>
  </si>
  <si>
    <t>DEFOSSE LEA</t>
  </si>
  <si>
    <t>JUN F</t>
  </si>
  <si>
    <t>DURAND MANON</t>
  </si>
  <si>
    <t>GONTEL MYRIAM</t>
  </si>
  <si>
    <t>LATOURRE AUDREY</t>
  </si>
  <si>
    <t>LATOURRE MARYSE</t>
  </si>
  <si>
    <t>BORGNE LUDIVINE</t>
  </si>
  <si>
    <t>ROUX JUSTINE</t>
  </si>
  <si>
    <t>DORME MARIE</t>
  </si>
  <si>
    <t>MEYNET ALICE</t>
  </si>
  <si>
    <t>CARLAC MATHILDE</t>
  </si>
  <si>
    <t>ROSIER ELODIE</t>
  </si>
  <si>
    <t>ROSIER LUDIVINE</t>
  </si>
  <si>
    <t>GRILLET CELINE</t>
  </si>
  <si>
    <t>MONGOIN PRISCILLIA</t>
  </si>
  <si>
    <t>VERCASSON EMILIE</t>
  </si>
  <si>
    <t>BILLON ELODIE</t>
  </si>
  <si>
    <t>BOULLAY ISABELLE</t>
  </si>
  <si>
    <t>CHATAGNON LAURIANE</t>
  </si>
  <si>
    <t>CLUSEL ROCH BRIGITTE</t>
  </si>
  <si>
    <t>CREVIER CHRISTINE</t>
  </si>
  <si>
    <t>DURAND VIOLAINE</t>
  </si>
  <si>
    <t>GOUTAREL AMANDINE</t>
  </si>
  <si>
    <t>JULLIA GARDE ELISABETH</t>
  </si>
  <si>
    <t>LATOURRE ELISABETH</t>
  </si>
  <si>
    <t>CARLOT SOPHIE</t>
  </si>
  <si>
    <t>MAYOL ISABELLE</t>
  </si>
  <si>
    <t>PAVIOT ANNE SOPHIE</t>
  </si>
  <si>
    <t>BORGNE SYLVIE</t>
  </si>
  <si>
    <t>GAY CHARLINE</t>
  </si>
  <si>
    <t>GAY JOSEPHINE</t>
  </si>
  <si>
    <t>LAGARDE NATHALIE</t>
  </si>
  <si>
    <t>NORMAND CECILE</t>
  </si>
  <si>
    <t>CUERQ CAROLINE</t>
  </si>
  <si>
    <t>GUYARD NAIMA</t>
  </si>
  <si>
    <t>QUINTIN ANNE MARIE</t>
  </si>
  <si>
    <t>RISSOAN CLAUDINE</t>
  </si>
  <si>
    <t>ROUX LAURENCE</t>
  </si>
  <si>
    <t>DUMONT SANDRINE</t>
  </si>
  <si>
    <t>LISON CORINNE</t>
  </si>
  <si>
    <t>MIZZI SYLVIE</t>
  </si>
  <si>
    <t>PERRET ROSALIE</t>
  </si>
  <si>
    <t>RIGARD FABIENNE</t>
  </si>
  <si>
    <t>BOUDET NICOLE</t>
  </si>
  <si>
    <t>LOGUT VIRGINIE</t>
  </si>
  <si>
    <t>MARQUEZ CAROLE</t>
  </si>
  <si>
    <t>PACALY CHARLENE</t>
  </si>
  <si>
    <t>PACALY CHRISTELLE</t>
  </si>
  <si>
    <t>TOUVIGNON MAUD</t>
  </si>
  <si>
    <t>CARRARA LINA</t>
  </si>
  <si>
    <t>CARRARA STEPHANIE</t>
  </si>
  <si>
    <t>PERRET LAURENCE</t>
  </si>
  <si>
    <t>DELORD FANNY</t>
  </si>
  <si>
    <t>MAILLET AGNES</t>
  </si>
  <si>
    <t>CLAUDEL MARIE PIERRE</t>
  </si>
  <si>
    <t>RAY NATHALIE</t>
  </si>
  <si>
    <t>BESSEAS EMILIE</t>
  </si>
  <si>
    <t>BOURJAILLAT KARINE</t>
  </si>
  <si>
    <t>CARBONE SOPHIE</t>
  </si>
  <si>
    <t>CHABAUD SYLVAINE</t>
  </si>
  <si>
    <t>COMBE BRIGITTE</t>
  </si>
  <si>
    <t>CONDINA AMBRE</t>
  </si>
  <si>
    <t>FAVERJON CHRYSTELLE</t>
  </si>
  <si>
    <t>JUNIQUE EVA</t>
  </si>
  <si>
    <t>BEDHOUCHE AURELIE</t>
  </si>
  <si>
    <t>BONNAVION NADEGE</t>
  </si>
  <si>
    <t>REPIQUET NADEGE</t>
  </si>
  <si>
    <t>TARDY BONNAVION VALERIE</t>
  </si>
  <si>
    <t>TOUBIN JULIE</t>
  </si>
  <si>
    <t>BAHLOUL ANISSA</t>
  </si>
  <si>
    <t>ARCHIER THEO</t>
  </si>
  <si>
    <t>GALLET DAMIEN</t>
  </si>
  <si>
    <t>GOUTAREL REMY</t>
  </si>
  <si>
    <t>LARIEPE ALEXANDRE</t>
  </si>
  <si>
    <t>VAUDAINE ROBIN</t>
  </si>
  <si>
    <t>MANIN MATHIEU</t>
  </si>
  <si>
    <t>VACHER THOMAS</t>
  </si>
  <si>
    <t>CLEMENT CAMILLE</t>
  </si>
  <si>
    <t>COMBALUZIER FABIEN</t>
  </si>
  <si>
    <t>ROCHER QUENTIN</t>
  </si>
  <si>
    <t>CAUMARTIN FLORIAN</t>
  </si>
  <si>
    <t>CHOLVY ANTOINE</t>
  </si>
  <si>
    <t>AMSELLEM TOM</t>
  </si>
  <si>
    <t>MARTINS KEVIN</t>
  </si>
  <si>
    <t>BOUZON SAILOR</t>
  </si>
  <si>
    <t>DUBROCA MAXIME</t>
  </si>
  <si>
    <t>HULAS JONATHAN</t>
  </si>
  <si>
    <t>LAVAL BERTRAND</t>
  </si>
  <si>
    <t>MERCIER QUENTIN</t>
  </si>
  <si>
    <t>VAIRON GIOVANNI</t>
  </si>
  <si>
    <t>GUIGNAT TRAINEAU THIBAULT</t>
  </si>
  <si>
    <t>JULLIAN CEDRIC</t>
  </si>
  <si>
    <t>MISERY LOIC</t>
  </si>
  <si>
    <t>VALAYER FREDERIC</t>
  </si>
  <si>
    <t>LOVECCHIO MICHAEL</t>
  </si>
  <si>
    <t>BONNET GEOFFREY</t>
  </si>
  <si>
    <t>GAUTELIER ANTOINE</t>
  </si>
  <si>
    <t>HENROTEL CEDRIC</t>
  </si>
  <si>
    <t>LECOMBLE CORENTIN</t>
  </si>
  <si>
    <t>MOULIN AXEL</t>
  </si>
  <si>
    <t>PALESTRO PIERRE</t>
  </si>
  <si>
    <t>PATARD ALEXIS</t>
  </si>
  <si>
    <t>FAUCONNET ROMAIN</t>
  </si>
  <si>
    <t>BOUILLOUX RICHARD</t>
  </si>
  <si>
    <t>LARIEPE FABRICE</t>
  </si>
  <si>
    <t>LATOURRE MICHEL</t>
  </si>
  <si>
    <t>PERRET DOMINIQUE</t>
  </si>
  <si>
    <t>TRUCHET DOMINIQUE</t>
  </si>
  <si>
    <t>0705/1958</t>
  </si>
  <si>
    <t>BLAISEAU MAURICE</t>
  </si>
  <si>
    <t>DEMIGNE THIERRY</t>
  </si>
  <si>
    <t>GIMENEZ SERGE</t>
  </si>
  <si>
    <t>JULIEN MICHEL</t>
  </si>
  <si>
    <t>LABONNE LIONEL</t>
  </si>
  <si>
    <t>26//07/1951</t>
  </si>
  <si>
    <t>LATOUR PIERRE</t>
  </si>
  <si>
    <t>PAVIOT ALAIN</t>
  </si>
  <si>
    <t>PAVIOT JEAN MICHEL</t>
  </si>
  <si>
    <t>VACHER CHRISTOPHE</t>
  </si>
  <si>
    <t>VACHER JACQUES</t>
  </si>
  <si>
    <t>BORGNE PATRICK</t>
  </si>
  <si>
    <t>COMBALUZIER THIERRY</t>
  </si>
  <si>
    <t>NORMAND ROGER</t>
  </si>
  <si>
    <t>ROCHER ALAIN</t>
  </si>
  <si>
    <t>CHAMPIN THIERRY</t>
  </si>
  <si>
    <t>CHOLVY DIDIER</t>
  </si>
  <si>
    <t>CONTY DENIS</t>
  </si>
  <si>
    <t>JAMET DANIEL</t>
  </si>
  <si>
    <t>MURRINI JEAN</t>
  </si>
  <si>
    <t>COTTE LIONNEL</t>
  </si>
  <si>
    <t>CUERQ LUC</t>
  </si>
  <si>
    <t>ODIN ERIC</t>
  </si>
  <si>
    <t>PARENTI PAOLO</t>
  </si>
  <si>
    <t>HULAS CHRISTOPHE</t>
  </si>
  <si>
    <t>HULAS ERIC</t>
  </si>
  <si>
    <t>MERCIER MICHEL</t>
  </si>
  <si>
    <t>QUINTIN JACKY</t>
  </si>
  <si>
    <t>ROUX HERVE</t>
  </si>
  <si>
    <t>TOURNIER GERARD</t>
  </si>
  <si>
    <t>MURILLON JEAN FRANCOIS</t>
  </si>
  <si>
    <t>RONDINELLLI ROCCO</t>
  </si>
  <si>
    <t>AUGEREAU ANDRE</t>
  </si>
  <si>
    <t>SORIA JEAN PIERRE</t>
  </si>
  <si>
    <t>CASTALDI MARIUS</t>
  </si>
  <si>
    <t>COZZOLINO PATRICK</t>
  </si>
  <si>
    <t>DUMONT JEAN FRANCOIS</t>
  </si>
  <si>
    <t>GUIGNAT TRAINEAU PATRICK</t>
  </si>
  <si>
    <t>LABARRE BRUNO</t>
  </si>
  <si>
    <t>MARTINEZ GERARD</t>
  </si>
  <si>
    <t>MEYNIER THIERRY</t>
  </si>
  <si>
    <t>MIZZI CHRISTIAN</t>
  </si>
  <si>
    <t>PANDOLFI CHRISTIAN</t>
  </si>
  <si>
    <t>PIEROTTI ROBERT</t>
  </si>
  <si>
    <t>PUZIN ERIC</t>
  </si>
  <si>
    <t>RIGARD HERVE</t>
  </si>
  <si>
    <t>SALVAT ELIE</t>
  </si>
  <si>
    <t>THOMESSE GERARD</t>
  </si>
  <si>
    <t>VALAYER JACKY</t>
  </si>
  <si>
    <t>BERAUD ANDRE</t>
  </si>
  <si>
    <t>BERAUD GERARD</t>
  </si>
  <si>
    <t>MATRAT PASCAL</t>
  </si>
  <si>
    <t>NICOD CHRISTOPHE</t>
  </si>
  <si>
    <t>PACALY GERARD</t>
  </si>
  <si>
    <t>ROSSIGNOL FRANCOIS</t>
  </si>
  <si>
    <t>DUCOS JOEL</t>
  </si>
  <si>
    <t>BOLATRE JEAN FRANCOIS</t>
  </si>
  <si>
    <t>CARRARA MANUELITO</t>
  </si>
  <si>
    <t>CARRARA VENANZIO</t>
  </si>
  <si>
    <t>DELORD DANIEL</t>
  </si>
  <si>
    <t>PERRET PATRICK</t>
  </si>
  <si>
    <t>VACHER RENE</t>
  </si>
  <si>
    <t>CATHERIN CHRISTIAN</t>
  </si>
  <si>
    <t>MEYNET JEAN BAPTISTE</t>
  </si>
  <si>
    <t>RAY SEBASTIEN</t>
  </si>
  <si>
    <t>AGERON PASCAL</t>
  </si>
  <si>
    <t>CABUS JEAN PAUL</t>
  </si>
  <si>
    <t>GARDE JEAN PAUL</t>
  </si>
  <si>
    <t>GONIN JEAN CLAUDE</t>
  </si>
  <si>
    <t>GONNON LIONNEL</t>
  </si>
  <si>
    <t>RASE DANIEL</t>
  </si>
  <si>
    <t>ROUSSEL FREDERIC</t>
  </si>
  <si>
    <t>FELISBERTO MANUEL</t>
  </si>
  <si>
    <t>HABBA BOUZID</t>
  </si>
  <si>
    <t>MAURICE DENIS</t>
  </si>
  <si>
    <t>MOREL JEAN CLAUDE</t>
  </si>
  <si>
    <t>NICOD FREDERIC</t>
  </si>
  <si>
    <t>SCOTTO JEAN LOUIS</t>
  </si>
  <si>
    <t>SCOTTO ANTOINE</t>
  </si>
  <si>
    <t>THEVENET JEAN</t>
  </si>
  <si>
    <t>VALENTIN FABIEN</t>
  </si>
  <si>
    <t>BOMBLED DANIEL</t>
  </si>
  <si>
    <t>BONNAVION ANTOINE</t>
  </si>
  <si>
    <t>GRILLET CHRISTIAN</t>
  </si>
  <si>
    <t>RAJOT ALBERT</t>
  </si>
  <si>
    <t>COLOMBIER BERNARD</t>
  </si>
  <si>
    <t>COLOMBIER JEAN CLAUDE</t>
  </si>
  <si>
    <t>COLOMBIER MICHEL</t>
  </si>
  <si>
    <t>COLOMBIER RENE</t>
  </si>
  <si>
    <t>RIVORY BERNARD</t>
  </si>
  <si>
    <t>MOUNIER MARC</t>
  </si>
  <si>
    <t>PATARD LOUIS</t>
  </si>
  <si>
    <t>REPPERT JEAN MICHEL</t>
  </si>
  <si>
    <t>VENTURA CHRISTIAN</t>
  </si>
  <si>
    <t>DELFOUR ERIC</t>
  </si>
  <si>
    <t>GALARDO ALAIN</t>
  </si>
  <si>
    <t>PAVIOT SYLVAIN</t>
  </si>
  <si>
    <t>RIBEYRON LAURENT</t>
  </si>
  <si>
    <t>VITAL DURAND RENAUD</t>
  </si>
  <si>
    <t>NORMAND DAMIEN</t>
  </si>
  <si>
    <t>NORMAND GREGORY</t>
  </si>
  <si>
    <t>BONNARD CLAIR ALEXIS</t>
  </si>
  <si>
    <t>CHAVAS MAXIME</t>
  </si>
  <si>
    <t>GRENIER JEREMY</t>
  </si>
  <si>
    <t>CERRO FRANCK</t>
  </si>
  <si>
    <t>DUBROCA MORGAN</t>
  </si>
  <si>
    <t>ALBESANO PIERRE LOUIS</t>
  </si>
  <si>
    <t>LEMASSON DAMIEN</t>
  </si>
  <si>
    <t>VAIRON MAURICE</t>
  </si>
  <si>
    <t>DORME JULIEN</t>
  </si>
  <si>
    <t>LISON LAURENT</t>
  </si>
  <si>
    <t>PANDOLFI DAMIEN</t>
  </si>
  <si>
    <t>PERRET MICKAEL</t>
  </si>
  <si>
    <t>PERRET YANN</t>
  </si>
  <si>
    <t>PUZIN JONATHAN</t>
  </si>
  <si>
    <t>RAYMOND PHILIPPE</t>
  </si>
  <si>
    <t>RIGARD THOMAS</t>
  </si>
  <si>
    <t>SALVA MAXIME</t>
  </si>
  <si>
    <t>VALAYER ALEXANDRE</t>
  </si>
  <si>
    <t>COLOMBIER SEBASTIEN</t>
  </si>
  <si>
    <t>DREVET ANTOINE</t>
  </si>
  <si>
    <t>ROSSIGNOL JACQUES</t>
  </si>
  <si>
    <t>BERTRAND QUILLLAZ CHRISTOPHE</t>
  </si>
  <si>
    <t>CARRARA GUILLAUME</t>
  </si>
  <si>
    <t>BASTARD DAVID</t>
  </si>
  <si>
    <t>DELHOMME MICKAEL</t>
  </si>
  <si>
    <t>LABBAYE DANIEL</t>
  </si>
  <si>
    <t>MARCEAU FABIEN</t>
  </si>
  <si>
    <t>MARTINEZ ENRIQUE</t>
  </si>
  <si>
    <t>CABUS DAVID</t>
  </si>
  <si>
    <t>COLETTA DAVID</t>
  </si>
  <si>
    <t>CONDINA GAETAN</t>
  </si>
  <si>
    <t>DURAND MAXIME</t>
  </si>
  <si>
    <t>GAYRAL CHRISTOPHE</t>
  </si>
  <si>
    <t>MANOUVRIER JEROME</t>
  </si>
  <si>
    <t>MARIN JEAN BRICE</t>
  </si>
  <si>
    <t>MARTEL ALEXANDRE</t>
  </si>
  <si>
    <t>MICHALON LUDOVIC</t>
  </si>
  <si>
    <t>MILLOUD YANNICK</t>
  </si>
  <si>
    <t>PINTO MACHADO ANTONY</t>
  </si>
  <si>
    <t>ROUSSEL ADRIEN</t>
  </si>
  <si>
    <t>AVENDETTO JEAN MICHEL</t>
  </si>
  <si>
    <t>BOUCHUT ULRICH</t>
  </si>
  <si>
    <t>BONNAVION FABIEN</t>
  </si>
  <si>
    <t>COLOMBET MAXIME</t>
  </si>
  <si>
    <t>COLOMBET RONALD</t>
  </si>
  <si>
    <t>GRILLET MATHIEU</t>
  </si>
  <si>
    <t>REPIQUET CHRISTOPHE</t>
  </si>
  <si>
    <t>SIEMINSKA FREDERIC</t>
  </si>
  <si>
    <t>SIEMINSKA OLIVIER</t>
  </si>
  <si>
    <t>TARDY CHARLES</t>
  </si>
  <si>
    <t>TRUNDE GEOFFROY</t>
  </si>
  <si>
    <t>COLOMBIER FRANCK</t>
  </si>
  <si>
    <t>SERVIGNE ROMAIN</t>
  </si>
  <si>
    <t>SERVIGNE SEBASTIEN</t>
  </si>
  <si>
    <t>VENESSY FABRICE</t>
  </si>
  <si>
    <t>IZERABLE LIONEL</t>
  </si>
  <si>
    <t>LANZAS EDDIE</t>
  </si>
  <si>
    <t>LANZAS PATRICE</t>
  </si>
  <si>
    <t>PATARD SYLVAIN</t>
  </si>
  <si>
    <t>GALARDO MICHAEL</t>
  </si>
  <si>
    <t>PALESTRO JEAN YANN</t>
  </si>
  <si>
    <t>LALLEMENT LUDOVIC</t>
  </si>
  <si>
    <t>ALLEMANE ANTHONY</t>
  </si>
  <si>
    <t>VERGAS CEDRIC</t>
  </si>
  <si>
    <t>GARRAT FLORENT</t>
  </si>
  <si>
    <t>0909/1976</t>
  </si>
  <si>
    <t>ESTEVAN NOE</t>
  </si>
  <si>
    <t>ROBERT KENNY</t>
  </si>
  <si>
    <t>CHAPUT CODY</t>
  </si>
  <si>
    <t>ESTEVAN ELIO</t>
  </si>
  <si>
    <t>MICHEL LAURINE</t>
  </si>
  <si>
    <t>MARTEL LAURA</t>
  </si>
  <si>
    <t>LA MULATIERE</t>
  </si>
  <si>
    <t>MASCART JACQUES</t>
  </si>
  <si>
    <t>BLANC STEVE</t>
  </si>
  <si>
    <t>ALBY REGINALD</t>
  </si>
  <si>
    <t>MONIN SEBASTIEN</t>
  </si>
  <si>
    <t>BORGNE EMERIC</t>
  </si>
  <si>
    <t>MARTEL SOLENE</t>
  </si>
  <si>
    <t>CLUSEL ROCH GUILLAUME</t>
  </si>
  <si>
    <t>GUERCIN THIBAUD</t>
  </si>
  <si>
    <t>GOURY CLAUDE</t>
  </si>
  <si>
    <t>CHEVROT BASTIEN</t>
  </si>
  <si>
    <t>CHATELUS ROMUALD</t>
  </si>
  <si>
    <t>CHATELUS DORIAN</t>
  </si>
  <si>
    <t>AIME ERIC</t>
  </si>
  <si>
    <t>CANTENER STEPHANE</t>
  </si>
  <si>
    <t>JOLIVET CELINE</t>
  </si>
  <si>
    <t>JOLIVET PHILIPPE</t>
  </si>
  <si>
    <t>GONZALEZ YOANN</t>
  </si>
  <si>
    <t>MARCEAU PAUL HADRIEN</t>
  </si>
  <si>
    <t>RICHARD BERENGERE</t>
  </si>
  <si>
    <t>RACCURT ALINE</t>
  </si>
  <si>
    <t>VERNAISON</t>
  </si>
  <si>
    <t>MOUROT ANNE LISE</t>
  </si>
  <si>
    <t>BALLY QUENTIN</t>
  </si>
  <si>
    <t>LHERISSON REMI</t>
  </si>
  <si>
    <t>FASSION NICOLAS</t>
  </si>
  <si>
    <t>PERRIN BRUNO</t>
  </si>
  <si>
    <t>ROCHER CHRISTOPHE</t>
  </si>
  <si>
    <t>CIMIOTTA SYLVAIN</t>
  </si>
  <si>
    <t>GOUX PATRICE</t>
  </si>
  <si>
    <t>ROCHER BERNARD</t>
  </si>
  <si>
    <t>VAGANAY ANDRE</t>
  </si>
  <si>
    <t>JAMET FLORIAN</t>
  </si>
  <si>
    <t>BADIOU QUENTIN</t>
  </si>
  <si>
    <t>CHAVANAY</t>
  </si>
  <si>
    <t>ANTUNES MICKAEL</t>
  </si>
  <si>
    <t>CHAIB EDDINE</t>
  </si>
  <si>
    <t>AIDI DJESSIM</t>
  </si>
  <si>
    <t>NOIRET BAPTISTE</t>
  </si>
  <si>
    <t>MOULIN  JEOFFREY</t>
  </si>
  <si>
    <t>REMILLER MAXIME</t>
  </si>
  <si>
    <t>BRUN THEO</t>
  </si>
  <si>
    <t>NUEZ ALEXANDRE</t>
  </si>
  <si>
    <t>RAY NICOLAS</t>
  </si>
  <si>
    <t>LAURENT OLIVIER</t>
  </si>
  <si>
    <t>FOURNIER JEREMIE</t>
  </si>
  <si>
    <t>ROCHER JULIAN</t>
  </si>
  <si>
    <t>BONNET EVA</t>
  </si>
  <si>
    <t>CELLARD JORDANE</t>
  </si>
  <si>
    <t>FAURY FRANCOIS</t>
  </si>
  <si>
    <t>SEEMANN NICOLAS</t>
  </si>
  <si>
    <t>Nb</t>
  </si>
  <si>
    <t>CLA</t>
  </si>
  <si>
    <t>SERIE</t>
  </si>
  <si>
    <t>LIGNE</t>
  </si>
  <si>
    <t>NOM  PRENOM</t>
  </si>
  <si>
    <t>PLACE</t>
  </si>
  <si>
    <t>TEMPS</t>
  </si>
  <si>
    <t>QUALIFIE</t>
  </si>
  <si>
    <t>PL SUITE</t>
  </si>
  <si>
    <t>CADETTES SERIES</t>
  </si>
  <si>
    <t xml:space="preserve">CADETTES CLASSEMENT SERIES </t>
  </si>
  <si>
    <t>CADETTES FINALE</t>
  </si>
  <si>
    <t>CADETS  SERIES</t>
  </si>
  <si>
    <t>CADETS CLASSEMENT SERIES</t>
  </si>
  <si>
    <t>CADETS FINALE</t>
  </si>
  <si>
    <t>FEMININES JUNIORS SERIES</t>
  </si>
  <si>
    <t>FEMININES JUNIORS CLASSEMENT SERIES</t>
  </si>
  <si>
    <t>FEMININES JUNIORS FINALE</t>
  </si>
  <si>
    <t>FEMININES SENIORS SERIES</t>
  </si>
  <si>
    <t>FEMININES SENIORS CLASSEMENT  SERIES</t>
  </si>
  <si>
    <t>FEMININES SENIORS FINALE</t>
  </si>
  <si>
    <t>JUNIORS SERIES</t>
  </si>
  <si>
    <t>JUNIORS CLASSEMENT SERIES</t>
  </si>
  <si>
    <t>JUNIOR  FINALE</t>
  </si>
  <si>
    <t>VETERANS  SERIES</t>
  </si>
  <si>
    <t>VETERANS RESULTATS SERIES</t>
  </si>
  <si>
    <t>VETERANS 1/2 FINALES</t>
  </si>
  <si>
    <t>VETERANS  FINALE</t>
  </si>
  <si>
    <t>SENIORS SERIES</t>
  </si>
  <si>
    <t>SENIORS CLASSEMENT SERIES</t>
  </si>
  <si>
    <t>SENIORS 1/2 FINALE</t>
  </si>
  <si>
    <t>SENIORS FINALE</t>
  </si>
  <si>
    <t>FEMININES SENIORS  FINALE</t>
  </si>
  <si>
    <t>JUNIORS   FINALE</t>
  </si>
  <si>
    <t>SENIORS  FINALE</t>
  </si>
  <si>
    <t>TOTAL</t>
  </si>
  <si>
    <t>BOUMRAH KELIA</t>
  </si>
  <si>
    <t>BOUMRAH MAIZAYA</t>
  </si>
  <si>
    <t>CADETS</t>
  </si>
  <si>
    <t>FEMININES JUNIOR</t>
  </si>
  <si>
    <t>FEMININES SENIOR</t>
  </si>
  <si>
    <t>GROS ANAIS</t>
  </si>
  <si>
    <t>JUNIORS</t>
  </si>
  <si>
    <t>VETERANS</t>
  </si>
  <si>
    <t>SENIORS</t>
  </si>
  <si>
    <t>CADETTES</t>
  </si>
  <si>
    <t>RICHARD MARIE</t>
  </si>
  <si>
    <t>L'HERBETTE JORDAN</t>
  </si>
  <si>
    <t>GOCEL  ADRIEN</t>
  </si>
  <si>
    <t>RIVOIRE CHARLINE</t>
  </si>
  <si>
    <t xml:space="preserve">SIBERT JEAN </t>
  </si>
  <si>
    <t xml:space="preserve">SANOGO NOE </t>
  </si>
  <si>
    <t>MEHENTEL  HEDI</t>
  </si>
  <si>
    <t>BARET EMILIE</t>
  </si>
  <si>
    <t>TARANEH JOLANE</t>
  </si>
  <si>
    <t>RODRIGUEZ  YANICE</t>
  </si>
  <si>
    <t>CENDRE MYLENE</t>
  </si>
  <si>
    <t>DOS ANJOS MICKAEL</t>
  </si>
  <si>
    <t>JOURNOUD MATHIAS</t>
  </si>
  <si>
    <t>MONIN AMANDINE</t>
  </si>
  <si>
    <t>SAUVANET MARC</t>
  </si>
  <si>
    <t>EXBRAYAT JACKY</t>
  </si>
  <si>
    <t>FAHY MAGALI</t>
  </si>
  <si>
    <t>MAI CECILE</t>
  </si>
  <si>
    <t>VIEU GREGORY</t>
  </si>
  <si>
    <t>PEROTINO CEDRIC</t>
  </si>
  <si>
    <t>VENARD  STANISLAS</t>
  </si>
  <si>
    <t>TERSESHE YOLANN</t>
  </si>
  <si>
    <t>ISSARTEL LUCAS</t>
  </si>
  <si>
    <t>ASTIER REMI</t>
  </si>
  <si>
    <t>ROBERT RANDY</t>
  </si>
  <si>
    <t>KOMCHOUYAN ARTHUR</t>
  </si>
  <si>
    <t>CADET</t>
  </si>
  <si>
    <t>PALISSE RYAN</t>
  </si>
  <si>
    <t>POUSSIN</t>
  </si>
  <si>
    <t>GONNET CLEMENT</t>
  </si>
  <si>
    <t>SELLAMI SOFIANE</t>
  </si>
  <si>
    <t>DELEAGE WILLIAM</t>
  </si>
  <si>
    <t>ROCHER MAXENCE</t>
  </si>
  <si>
    <t>JAMET ENZO</t>
  </si>
  <si>
    <t>JAMET MAIWEN</t>
  </si>
  <si>
    <t>PILLON MATHIS</t>
  </si>
  <si>
    <t>PILLON ANTOINE</t>
  </si>
  <si>
    <t>ROLLAND QUENTIN</t>
  </si>
  <si>
    <t>TARDY MALO</t>
  </si>
  <si>
    <t>TARDY VADIM</t>
  </si>
  <si>
    <t>MATRAT ANTOINE</t>
  </si>
  <si>
    <t>CLT</t>
  </si>
  <si>
    <t>THENOT ALEXIS</t>
  </si>
  <si>
    <t>CREVIER MANON</t>
  </si>
  <si>
    <t>POUSSINE</t>
  </si>
  <si>
    <t>FOUCHE THIBAULT</t>
  </si>
  <si>
    <t>VAUDAINE JULIE</t>
  </si>
  <si>
    <t>LIC3</t>
  </si>
  <si>
    <t>LIC4</t>
  </si>
  <si>
    <t>NOM PRENOM 3</t>
  </si>
  <si>
    <t>C3</t>
  </si>
  <si>
    <t>NOM PRENOM 4</t>
  </si>
  <si>
    <t>C4</t>
  </si>
  <si>
    <t>SCT3</t>
  </si>
  <si>
    <t>SCT4</t>
  </si>
  <si>
    <t>ILIVEIRA DAMIEN</t>
  </si>
  <si>
    <t>CADTE</t>
  </si>
  <si>
    <t>MORIN GIL</t>
  </si>
  <si>
    <t>SIMON GUILLAUME</t>
  </si>
  <si>
    <t>ANNIEL ALICE</t>
  </si>
  <si>
    <t>BAUDRAND GILLES</t>
  </si>
  <si>
    <t>AIDI RAYAN</t>
  </si>
  <si>
    <t>CUERQ MATTHIEU</t>
  </si>
  <si>
    <t>BAUDRAND AXEL</t>
  </si>
  <si>
    <t>BOUCARD QUENTIN</t>
  </si>
  <si>
    <t>BOUCARD LOUIS</t>
  </si>
  <si>
    <t>CUERQ BERNARD</t>
  </si>
  <si>
    <t>VITAL DURANS LOIC</t>
  </si>
  <si>
    <t>DOMNIN MARIUS</t>
  </si>
  <si>
    <t>ISLE SORGUE</t>
  </si>
  <si>
    <t>BEAUMET JULIEN</t>
  </si>
  <si>
    <t>LANCEMENT BOUEE</t>
  </si>
  <si>
    <t>NATATION</t>
  </si>
  <si>
    <t>1 JET</t>
  </si>
  <si>
    <t>2 JETS</t>
  </si>
  <si>
    <t>PTS</t>
  </si>
  <si>
    <t>TOTAL PTS</t>
  </si>
  <si>
    <t>N°</t>
  </si>
  <si>
    <t>NOM</t>
  </si>
  <si>
    <t>CLUB</t>
  </si>
  <si>
    <t>SAUVET EMBARCAT°</t>
  </si>
  <si>
    <t>SAUVET MANNEQUIN</t>
  </si>
  <si>
    <t>LC1</t>
  </si>
  <si>
    <t>LC2</t>
  </si>
  <si>
    <t>BAUER ROMAIN</t>
  </si>
  <si>
    <t>TERSECHE GUERRIC</t>
  </si>
  <si>
    <t>GRIMAUD SEBASTIEN</t>
  </si>
  <si>
    <t>ROMANS</t>
  </si>
  <si>
    <t>GRIMAUD MAURICE</t>
  </si>
  <si>
    <t>Ampuis</t>
  </si>
  <si>
    <t>Chasse</t>
  </si>
  <si>
    <t>CLASSEMENT</t>
  </si>
  <si>
    <t>ISLE SUR SORGUE</t>
  </si>
  <si>
    <t>TABARAND SYLVIE</t>
  </si>
  <si>
    <t>VAUDAINE LEA</t>
  </si>
  <si>
    <t>DEREMETZ CHARLOTTE</t>
  </si>
  <si>
    <t>BENJAMINE</t>
  </si>
  <si>
    <t>BENJAMIN</t>
  </si>
  <si>
    <t>MINIME FILLE</t>
  </si>
  <si>
    <t>MINIME GARCON</t>
  </si>
  <si>
    <t>TOTAL :</t>
  </si>
  <si>
    <t>CADETTE</t>
  </si>
  <si>
    <t>FEMININE JUNIOR</t>
  </si>
  <si>
    <t>FEMININE SENIOR</t>
  </si>
  <si>
    <t>JUNIOR</t>
  </si>
  <si>
    <t>VETERAN</t>
  </si>
  <si>
    <t>SENIOR</t>
  </si>
  <si>
    <t>VAGANAY EDGAR</t>
  </si>
  <si>
    <t>BOISSONNET NICOLAS</t>
  </si>
  <si>
    <t>BERNE FRANCK</t>
  </si>
  <si>
    <t>RUTTEN WENDY</t>
  </si>
  <si>
    <t>BARTHELEMI LUDOVIC</t>
  </si>
  <si>
    <t>BLETON YANNICK</t>
  </si>
  <si>
    <t>CUERQ JORDAN</t>
  </si>
  <si>
    <t>Marinier</t>
  </si>
  <si>
    <t>RAGOT CORENTIN</t>
  </si>
  <si>
    <t>BLANCHET GAELLE</t>
  </si>
  <si>
    <t>HETET LUDOVIC</t>
  </si>
  <si>
    <t>N GUEN DANIEL</t>
  </si>
  <si>
    <t>BEN HADJ AMOR SANA</t>
  </si>
  <si>
    <t>SAMIER ROMANE</t>
  </si>
  <si>
    <t>CDTE</t>
  </si>
  <si>
    <t>MAIGNEZ PATRICK</t>
  </si>
  <si>
    <t>MORRETON ARNAUD</t>
  </si>
  <si>
    <t>SAMIER ALEXIA</t>
  </si>
  <si>
    <t>CHARDON LOANE</t>
  </si>
  <si>
    <t>DUBROCA KILLIAN</t>
  </si>
  <si>
    <t>GALLET FREDERIC</t>
  </si>
  <si>
    <t>VAUDAIN GREGORY</t>
  </si>
  <si>
    <t>BECK VERENA</t>
  </si>
  <si>
    <t>mix</t>
  </si>
  <si>
    <t>ZAIRI LUCAS</t>
  </si>
  <si>
    <t>POMMIER LESLIE</t>
  </si>
  <si>
    <t>DESPRETZ CHRISTOPHE</t>
  </si>
  <si>
    <t>MASSARDIER GHISLAINE</t>
  </si>
  <si>
    <t>DEVILLE ANDREA</t>
  </si>
  <si>
    <t>MATHEVON AMELIE</t>
  </si>
  <si>
    <t>CHAIX GREGOIRE</t>
  </si>
  <si>
    <t>TERSECHE YVAIN</t>
  </si>
  <si>
    <t>MAIGNEZ MAXIME</t>
  </si>
  <si>
    <t>FEMININES SENIORS1/2 FINALE</t>
  </si>
  <si>
    <t>STEPHAN ROMAIN</t>
  </si>
  <si>
    <t>BLANCA CARLA</t>
  </si>
  <si>
    <t>bouee</t>
  </si>
  <si>
    <t>disq</t>
  </si>
  <si>
    <t>diq</t>
  </si>
  <si>
    <t>MASALA PATRICK</t>
  </si>
  <si>
    <t>REMILLY MORGAN</t>
  </si>
  <si>
    <t>LAVABRE CHARLOTTE</t>
  </si>
  <si>
    <t>FERLAT JUSTINE</t>
  </si>
  <si>
    <t>LIC 1</t>
  </si>
  <si>
    <t>LIC 2</t>
  </si>
  <si>
    <t>Nom &amp; prénom (1)</t>
  </si>
  <si>
    <t>Cat (1)</t>
  </si>
  <si>
    <t>Nom &amp; prénom (2)</t>
  </si>
  <si>
    <t>Cat (2)</t>
  </si>
  <si>
    <t>Société (1)</t>
  </si>
  <si>
    <t>Société (2)</t>
  </si>
  <si>
    <t>Temps (1)</t>
  </si>
  <si>
    <t>Temps (2)</t>
  </si>
  <si>
    <t>Temps (tt)</t>
  </si>
  <si>
    <t xml:space="preserve">Nom &amp; prénom </t>
  </si>
  <si>
    <t xml:space="preserve">Cat </t>
  </si>
  <si>
    <t xml:space="preserve">Société </t>
  </si>
  <si>
    <t>Société (3)</t>
  </si>
  <si>
    <t>Société (4)</t>
  </si>
  <si>
    <t>Nom &amp; prénom (3)</t>
  </si>
  <si>
    <t>Nom &amp; prénom (4)</t>
  </si>
  <si>
    <t>Temps course</t>
  </si>
  <si>
    <t>LIC</t>
  </si>
  <si>
    <t>Année du fichier</t>
  </si>
  <si>
    <t>ALBERT ARTHUR</t>
  </si>
  <si>
    <t>REYNAUD FREDERIC</t>
  </si>
  <si>
    <t>NIVON FLORENT</t>
  </si>
  <si>
    <t>BETON JORIS</t>
  </si>
  <si>
    <t>BRUYAS CHRYSTELE</t>
  </si>
  <si>
    <t>BONNEFOND MURIEL</t>
  </si>
  <si>
    <t>BILLON CORENTIN</t>
  </si>
  <si>
    <t>MARTEL YOHAN</t>
  </si>
  <si>
    <t>THIBARON ROMAIN</t>
  </si>
  <si>
    <t>DESVIGNES BAPTISTE</t>
  </si>
  <si>
    <t>BOUILLOUX BRIGITTE</t>
  </si>
  <si>
    <t>ORTEGA VINCENT</t>
  </si>
  <si>
    <t>ROANNE</t>
  </si>
  <si>
    <t>MONTET REMY</t>
  </si>
  <si>
    <t xml:space="preserve">  </t>
  </si>
  <si>
    <t>RAGOT CHRISTOPHE</t>
  </si>
  <si>
    <t>CASO LORENZO</t>
  </si>
  <si>
    <t>RLA ROCHE DE GLUN</t>
  </si>
  <si>
    <t>DEFOSSE CHRISTOPHE</t>
  </si>
  <si>
    <t>CHAPUT LAURE</t>
  </si>
  <si>
    <t>GONIN BAPTISTE</t>
  </si>
  <si>
    <t>POUCHOULOU OLIVIER</t>
  </si>
  <si>
    <t>GELAS SIMON</t>
  </si>
  <si>
    <t>DESBROSSES GUILLAUME</t>
  </si>
  <si>
    <t>BLV</t>
  </si>
  <si>
    <t>CANO VALENTIN</t>
  </si>
  <si>
    <t>MARTEL JORIS</t>
  </si>
  <si>
    <t>TEULON STEPHANIE</t>
  </si>
  <si>
    <t>RICHARD NOEMIE</t>
  </si>
  <si>
    <t>PERRET ALICE</t>
  </si>
  <si>
    <t>BERNARD SAMUEL</t>
  </si>
  <si>
    <t>DREVET NATHAN</t>
  </si>
  <si>
    <t>PLA-PAUCHON CORINNE</t>
  </si>
  <si>
    <t>COEURU VERONIQUE</t>
  </si>
  <si>
    <t>08/08/196</t>
  </si>
  <si>
    <t>LAURENT MAGALIE</t>
  </si>
  <si>
    <t>CHARLOIS ANNE-LAURE</t>
  </si>
  <si>
    <t>PERRIN GAËLLE</t>
  </si>
  <si>
    <t>HERARD MAXIME</t>
  </si>
  <si>
    <t>LIMOUSIN VALAURIE</t>
  </si>
  <si>
    <t>KLUKOWSKI ANASTASIA</t>
  </si>
  <si>
    <t>GERIMAUD LUCIE</t>
  </si>
  <si>
    <t>GRIMAUD LOLA</t>
  </si>
  <si>
    <t>BOSCH LUCILE</t>
  </si>
  <si>
    <t>JOSEPH FLORIAN</t>
  </si>
  <si>
    <t>BOSCH OLIVIER</t>
  </si>
  <si>
    <t>ARNAUD JULIETTE</t>
  </si>
  <si>
    <t>GRANGEON ZOE</t>
  </si>
  <si>
    <t>BREVET THOMAS</t>
  </si>
  <si>
    <t>HATTON NOLWENN</t>
  </si>
  <si>
    <t>JARICOT GLADYS</t>
  </si>
  <si>
    <t>PEROTTO MORGAN</t>
  </si>
  <si>
    <t>BARTHELEMI BASTIEN</t>
  </si>
  <si>
    <t>21/09/200</t>
  </si>
  <si>
    <t>n</t>
  </si>
  <si>
    <t>CHOLVY DAMIEN</t>
  </si>
  <si>
    <t>CHARROIN THOMAS</t>
  </si>
  <si>
    <t>VITAL DURAND FRANCOIS</t>
  </si>
  <si>
    <t>JENN FABIEN</t>
  </si>
  <si>
    <t>BERTHELOT BRUNO</t>
  </si>
  <si>
    <t>BONNEVIALLE CHRISTOPHE</t>
  </si>
  <si>
    <t>CASTELLANO SABRINA</t>
  </si>
  <si>
    <t xml:space="preserve">ST ROMAIN </t>
  </si>
  <si>
    <t>SARAYDARIAN ARNAUD</t>
  </si>
  <si>
    <t>REMILLER EMILE</t>
  </si>
  <si>
    <t>POIRIER THEO</t>
  </si>
  <si>
    <t>MINODIER ALEXANDRE</t>
  </si>
  <si>
    <t>CHARRIER FLAVIEN</t>
  </si>
  <si>
    <t>LAMBERT DENIS</t>
  </si>
  <si>
    <t>GAUVIN CEDRIC</t>
  </si>
  <si>
    <t>GRILLET MICHELE</t>
  </si>
  <si>
    <t>SERRIERE SABLONS</t>
  </si>
  <si>
    <t>LANCIAUX VIVIEN</t>
  </si>
  <si>
    <t>CHIRAT AURELIEN</t>
  </si>
  <si>
    <t>NORMAND EMILIE</t>
  </si>
  <si>
    <t>LE PERTUISET</t>
  </si>
  <si>
    <t>VERCHERIN PAUL</t>
  </si>
  <si>
    <t>CHETAIL PHILIPPE</t>
  </si>
  <si>
    <t>COLLOMB OCEANE</t>
  </si>
  <si>
    <t>REMILLY ALEXANE</t>
  </si>
  <si>
    <t>ROCHETIN FRANCK</t>
  </si>
  <si>
    <t>FAYARD CEDRIC</t>
  </si>
  <si>
    <t>VALENTIN THOMAS</t>
  </si>
  <si>
    <t>ROBERT LOIC</t>
  </si>
  <si>
    <t>MANZINI JORDAN</t>
  </si>
  <si>
    <t>COLOMB WILLIAM</t>
  </si>
  <si>
    <t>CHARVET JULIEN</t>
  </si>
  <si>
    <t>22/071979</t>
  </si>
  <si>
    <t>CHARVET VIRGINIE</t>
  </si>
  <si>
    <t>BOUFFANET    AXELLE</t>
  </si>
  <si>
    <t>GAUTHIER   CHARLOTTE</t>
  </si>
  <si>
    <t>BECHERAS GREGORY</t>
  </si>
  <si>
    <t>PETITJEAN ALEXANDRE</t>
  </si>
  <si>
    <t>GIOL AMELIE</t>
  </si>
  <si>
    <t>LAVAL CELINE</t>
  </si>
  <si>
    <t>VITALE GAETAN</t>
  </si>
  <si>
    <t>FLAMME NICOLAS</t>
  </si>
  <si>
    <t>CLASSEMENT INDIVIDUEL DU MAILLOT TRICOLORE</t>
  </si>
  <si>
    <t>DREVET AXEL</t>
  </si>
  <si>
    <t>MARTINET-ANDRIEUX JADE</t>
  </si>
  <si>
    <t>PICHAT JULIE</t>
  </si>
  <si>
    <t>CAD F</t>
  </si>
  <si>
    <t xml:space="preserve">FEMININES </t>
  </si>
  <si>
    <t>FEMININES</t>
  </si>
  <si>
    <t>RAIMOND MICHEL</t>
  </si>
  <si>
    <t>GALLONE RICHARD</t>
  </si>
  <si>
    <t>VAUDAINE VINCENT</t>
  </si>
  <si>
    <t>SCARFO MANON</t>
  </si>
  <si>
    <t>FELISBERTO JOSE</t>
  </si>
  <si>
    <t>SCARFO CHARLOTTE</t>
  </si>
  <si>
    <t>MOINE GILLES</t>
  </si>
  <si>
    <t>GELAS MYLENE</t>
  </si>
  <si>
    <t>GILBERTAS CHRISTELLE</t>
  </si>
  <si>
    <t>DECLERY ELSA</t>
  </si>
  <si>
    <t>CHANEL CANDICE</t>
  </si>
  <si>
    <t>BLACHERE MAELIE</t>
  </si>
  <si>
    <t>CHAMPIN ALBAN</t>
  </si>
  <si>
    <t>CHOLVY THOMAS</t>
  </si>
  <si>
    <t>BISMAN ADRIAN</t>
  </si>
  <si>
    <t>MARGARIT LILIAN</t>
  </si>
  <si>
    <t>CHABERT  XAVIER</t>
  </si>
  <si>
    <t>MARTIN LUCAS</t>
  </si>
  <si>
    <t>TORGUE RENAUD</t>
  </si>
  <si>
    <t>BURATI AUDREN</t>
  </si>
  <si>
    <t>FERIOL CLEMENT</t>
  </si>
  <si>
    <t>BLANC ALEXIS</t>
  </si>
  <si>
    <t>BAILLY ENZO</t>
  </si>
  <si>
    <t>PICHAT STEPHANE</t>
  </si>
  <si>
    <t>RESKINE PIERRE</t>
  </si>
  <si>
    <t>FINE LANCE E</t>
  </si>
  <si>
    <t>COUVRET MAURICE</t>
  </si>
  <si>
    <t>MARGARIT CAROLINE</t>
  </si>
  <si>
    <t>JAMET TITOUAN</t>
  </si>
  <si>
    <t>STEPHAN DORIAN</t>
  </si>
  <si>
    <t>COTTE JUSTIN</t>
  </si>
  <si>
    <t>GIOL STEPHAN</t>
  </si>
  <si>
    <t>TARBA MARIAM</t>
  </si>
  <si>
    <t>BLACHERE LOANNE</t>
  </si>
  <si>
    <t>BUFFIN AXEL</t>
  </si>
  <si>
    <t>RAILLON   LISA</t>
  </si>
  <si>
    <t>GARDE MATHIEU</t>
  </si>
  <si>
    <t>PUZIN  MELANIE</t>
  </si>
  <si>
    <t>PEREZ  FRANCOIS</t>
  </si>
  <si>
    <t>PARENTI   BERNADETTE</t>
  </si>
  <si>
    <t>MEYRAND   MICKAEL</t>
  </si>
  <si>
    <t>OGIER  BENJAMIN</t>
  </si>
  <si>
    <t>DUPIN    ROMAIN</t>
  </si>
  <si>
    <t>BONELLI  ANTOINE</t>
  </si>
  <si>
    <t>GRICOURT     ALAIN</t>
  </si>
  <si>
    <t>ST  FONS</t>
  </si>
  <si>
    <t>BONNEFOND  SIMON</t>
  </si>
  <si>
    <t>BONCHE   MARIN</t>
  </si>
  <si>
    <t>CHARVET  NOAH</t>
  </si>
  <si>
    <t>DREVET  HELOISE</t>
  </si>
  <si>
    <t>FOUGEROUX   BAPTISTE</t>
  </si>
  <si>
    <t>LECONTE  CORENTIN</t>
  </si>
  <si>
    <t>LAFON   PHILIPPE</t>
  </si>
  <si>
    <t>DECLERY WILLIAM</t>
  </si>
  <si>
    <t>DOUARD   GAEL</t>
  </si>
  <si>
    <t>JUN.F</t>
  </si>
  <si>
    <t>DECLERY YVES</t>
  </si>
  <si>
    <t>DECLERY  PASCALE</t>
  </si>
  <si>
    <t>PERRIN LILIAN</t>
  </si>
  <si>
    <t>BUFFARD   FABIEN</t>
  </si>
  <si>
    <t>BLACHERE   LOANNE</t>
  </si>
  <si>
    <t>ROUX  MICKAEL</t>
  </si>
  <si>
    <t>CANOVAS  PHILIPPE</t>
  </si>
  <si>
    <t>ST  ROMAIN</t>
  </si>
  <si>
    <t>PERRAUD CHRISTELLE</t>
  </si>
  <si>
    <t>GRISET  ETIENNE</t>
  </si>
  <si>
    <t>BUFFIN  ADRIEN</t>
  </si>
  <si>
    <t>CARNEVALI   MEGGY</t>
  </si>
  <si>
    <t>CARNEVALI   SEBASTIEN</t>
  </si>
  <si>
    <t>NATIVEL  LUCIE</t>
  </si>
  <si>
    <t>Serrieres Sablons</t>
  </si>
  <si>
    <t>GIFFARD AXEL</t>
  </si>
  <si>
    <t>JUN. F</t>
  </si>
  <si>
    <t>RICKEWAERT   LEO</t>
  </si>
  <si>
    <t>PARENTI   ENZO</t>
  </si>
  <si>
    <t>TIV  MATIS</t>
  </si>
  <si>
    <t>PERRIN  MAXIME</t>
  </si>
  <si>
    <t>BENOIT    OCEANE</t>
  </si>
  <si>
    <t>RICKEWAERT   YOANN</t>
  </si>
  <si>
    <t>FEMININES   juniors</t>
  </si>
  <si>
    <t>PARLA  LUCA</t>
  </si>
  <si>
    <t>MARTINEZ    TOM</t>
  </si>
  <si>
    <t>PARLA   CHRISTOPHE</t>
  </si>
  <si>
    <t>FROUGEROUX J. MICHEL</t>
  </si>
  <si>
    <t>CUERQ   EVA</t>
  </si>
  <si>
    <t>FAVIER J;CLAUDE</t>
  </si>
  <si>
    <t>BISSARDON   AURELIEN</t>
  </si>
  <si>
    <t>BOUDET  NICOLE</t>
  </si>
  <si>
    <t>JUN.</t>
  </si>
  <si>
    <t>GIIV.</t>
  </si>
  <si>
    <t>GRI.</t>
  </si>
  <si>
    <t>FEMININES SENIORS</t>
  </si>
  <si>
    <t>St Romain</t>
  </si>
  <si>
    <t>TERNAY</t>
  </si>
  <si>
    <t>SEN.</t>
  </si>
  <si>
    <t>PERRET   ANDY</t>
  </si>
  <si>
    <t>GIOL   LAUURA</t>
  </si>
  <si>
    <t>CHOSSON   MORGAN</t>
  </si>
  <si>
    <t>CASALINI   MATHEO</t>
  </si>
  <si>
    <t>PARLA  REMY</t>
  </si>
  <si>
    <t>VICOLETTO  ELINA</t>
  </si>
  <si>
    <t>GIRARD  LILIAN</t>
  </si>
  <si>
    <t>BRIDOT  MARC</t>
  </si>
  <si>
    <t>PIQUER JOACHIM</t>
  </si>
  <si>
    <t>RYCKEWAERT  CHRISTINE</t>
  </si>
  <si>
    <t>DANQUIGNY   ENZO</t>
  </si>
  <si>
    <t>DAHHAOUI  RAZANNE</t>
  </si>
  <si>
    <t>COLUCCI  LINA</t>
  </si>
  <si>
    <t>LEMAY  CAMILLE</t>
  </si>
  <si>
    <t>GAYRAL MALLORY</t>
  </si>
  <si>
    <t>ROUX ESTELLE</t>
  </si>
  <si>
    <t>FAVIER JEAN-CLAUDE</t>
  </si>
  <si>
    <t>PERRIN  LAURENT</t>
  </si>
  <si>
    <t>LAURENT  MAEVA</t>
  </si>
  <si>
    <t>MARGARIT   JEROME</t>
  </si>
  <si>
    <t>CHARLOIS  JUSTINE</t>
  </si>
  <si>
    <t>PILLON  MAEL</t>
  </si>
  <si>
    <t>FEM.</t>
  </si>
  <si>
    <t>HC</t>
  </si>
  <si>
    <t>VICOLETTTO  AUDREY</t>
  </si>
  <si>
    <t>BONNEFOI  SANDRINE</t>
  </si>
  <si>
    <t>PAYET LEYA</t>
  </si>
  <si>
    <t>ADEL</t>
  </si>
  <si>
    <t>DUBOID PUNIER CLEMENCE</t>
  </si>
  <si>
    <t>PRUNIER  FLORENT</t>
  </si>
  <si>
    <t>LAGOUCHE OLIVIER</t>
  </si>
  <si>
    <t>ROUGERIE  RENAUD</t>
  </si>
  <si>
    <t>CELLERY  J.CHARLES</t>
  </si>
  <si>
    <t>RICKEWAERT  TIM</t>
  </si>
  <si>
    <t>SYLVIE  CLAUDE</t>
  </si>
  <si>
    <t>GRICOURT   THIBAULT</t>
  </si>
  <si>
    <t>PERRIN  JULIEN</t>
  </si>
  <si>
    <t>MURAT  STEPHANE</t>
  </si>
  <si>
    <t>MOUANGANGAR MAR.SOPHIE</t>
  </si>
  <si>
    <t>LAURENT JEROME</t>
  </si>
  <si>
    <t>GAUTHIER  MAYANE</t>
  </si>
  <si>
    <t>COTE  MELODIE</t>
  </si>
  <si>
    <t>COSSET  AMBRE</t>
  </si>
  <si>
    <t>HIRJIAN DELOCHE PHILIPPE</t>
  </si>
  <si>
    <t>BONNARD  VIVIEN</t>
  </si>
  <si>
    <t>LACHERET  ODILE</t>
  </si>
  <si>
    <t xml:space="preserve">   </t>
  </si>
  <si>
    <t>MANISSIER  VALERIE</t>
  </si>
  <si>
    <t>DUBOIS  CATHERINE</t>
  </si>
  <si>
    <t>AMTOUTZ  AUDREY</t>
  </si>
  <si>
    <t>Vitesse Nievroz</t>
  </si>
  <si>
    <t>St Fons</t>
  </si>
  <si>
    <t>SAUVETAGE NAUTIQUE</t>
  </si>
  <si>
    <t xml:space="preserve"> MEYNET CORINNE</t>
  </si>
  <si>
    <t>CELLERY  MELISSA</t>
  </si>
  <si>
    <t>DURAND  BENJAMIN</t>
  </si>
  <si>
    <t>COMBALUZIER  NADINE</t>
  </si>
  <si>
    <t>CLECHET CYRILLE</t>
  </si>
  <si>
    <t xml:space="preserve">CHASSE </t>
  </si>
  <si>
    <t>DERVIEUX MATISSE</t>
  </si>
  <si>
    <t>DERVIEUX ETHAN</t>
  </si>
  <si>
    <t>TARDY LOANE</t>
  </si>
  <si>
    <t>FERREIRA   NOA</t>
  </si>
  <si>
    <t>STINTZY  NOLAN</t>
  </si>
  <si>
    <t>MARGARIT  ORLANE</t>
  </si>
  <si>
    <t>ROUX EVAN</t>
  </si>
  <si>
    <t>TRINQUESSE   MANON</t>
  </si>
  <si>
    <t>CLECHET GARANCE</t>
  </si>
  <si>
    <t>MARTINEZ LISA</t>
  </si>
  <si>
    <t>BONNAVION  OCEANE</t>
  </si>
  <si>
    <t>ST  JUST</t>
  </si>
  <si>
    <t>VERGAS MORGANE</t>
  </si>
  <si>
    <t>MACHADO LILWENN</t>
  </si>
  <si>
    <t>MACHADO  BENJAMIN</t>
  </si>
  <si>
    <t>BONNAVION   DELPHINE</t>
  </si>
  <si>
    <t>CUERQ LOLA</t>
  </si>
  <si>
    <t>BOISSON EUGENIE</t>
  </si>
  <si>
    <t>MANOUVRIER LISA</t>
  </si>
  <si>
    <t>DELORD JOSHUA</t>
  </si>
  <si>
    <t>JUAREZ  JOANNA</t>
  </si>
  <si>
    <t>STINTZY   CLARA</t>
  </si>
  <si>
    <t>PERRIN   HUGO</t>
  </si>
  <si>
    <t>MINIME</t>
  </si>
  <si>
    <t>PERREZ   ANNIE</t>
  </si>
  <si>
    <t>DELORD JULIEN</t>
  </si>
  <si>
    <t>DREVON VIRGINIE</t>
  </si>
  <si>
    <t>LAURENT  CLARA</t>
  </si>
  <si>
    <t>CHERUBINI  HERVE</t>
  </si>
  <si>
    <t>VENESSY  LAURA</t>
  </si>
  <si>
    <t>CHERUBINI   ENZO</t>
  </si>
  <si>
    <t>KEKENBOSH   DAVID</t>
  </si>
  <si>
    <t>MARION  FRANCK</t>
  </si>
  <si>
    <t>CAMMARATA  VITO</t>
  </si>
  <si>
    <t>N.M CdR</t>
  </si>
  <si>
    <t>Bourg les Valence</t>
  </si>
  <si>
    <t>Grigny</t>
  </si>
  <si>
    <t>Combiné Loire</t>
  </si>
  <si>
    <t>St Romain 4</t>
  </si>
  <si>
    <t>Ampuis 4</t>
  </si>
  <si>
    <t>G F Chasse</t>
  </si>
  <si>
    <t>NM CdR</t>
  </si>
  <si>
    <t>VITESSE NIEVROZ</t>
  </si>
  <si>
    <t>COUPE DE France</t>
  </si>
  <si>
    <t>BOURG LES VALENCE</t>
  </si>
  <si>
    <t>COMBINE LOIRE</t>
  </si>
  <si>
    <t>ST ROMAIN 4</t>
  </si>
  <si>
    <t>AMPUIS 4</t>
  </si>
  <si>
    <t>GF CHASSE</t>
  </si>
  <si>
    <t>SAISON 2026</t>
  </si>
  <si>
    <t>CUTZACH MATRAT DOROTHEE</t>
  </si>
  <si>
    <t>CUTZACH AMELIE</t>
  </si>
  <si>
    <t xml:space="preserve">FEM </t>
  </si>
  <si>
    <t>GENTIN  FABIEN</t>
  </si>
  <si>
    <t>PREVEL  JIMMY</t>
  </si>
  <si>
    <t>ST LOUP</t>
  </si>
  <si>
    <t>MATRAT  YVES</t>
  </si>
  <si>
    <t xml:space="preserve"> GIRARD   MELINE</t>
  </si>
  <si>
    <t>BRIDOT  AUDREY</t>
  </si>
  <si>
    <t>DOS  SANTOS CHRISTOPHE</t>
  </si>
  <si>
    <t>BONY  NICOLAS</t>
  </si>
  <si>
    <t>DE BATS JUSTINE</t>
  </si>
  <si>
    <t>DOMENACH  AUDREY</t>
  </si>
  <si>
    <t xml:space="preserve">ZOK  CEDRIC </t>
  </si>
  <si>
    <t>CHAVAS  CEDRIC</t>
  </si>
  <si>
    <t>NORMAND  FLAVIE</t>
  </si>
  <si>
    <t>BIEZUS BENJAMIN</t>
  </si>
  <si>
    <t>COMPAGNY  THOMAS</t>
  </si>
  <si>
    <t>DESPRETZ  MATIS</t>
  </si>
  <si>
    <t>MARRON   BAPTISTE</t>
  </si>
  <si>
    <t>AVOGADRO   PHILIPPE</t>
  </si>
  <si>
    <t xml:space="preserve"> COLOMBIER ESTELLE</t>
  </si>
  <si>
    <t>GIOL  LAURA</t>
  </si>
  <si>
    <t>MONIN JEREMY</t>
  </si>
  <si>
    <t>NORMAND  JUSTINE</t>
  </si>
  <si>
    <t>MATRAT   HUGO</t>
  </si>
  <si>
    <t>VANEL  JACKY</t>
  </si>
  <si>
    <t>RIVAT  EMERY</t>
  </si>
  <si>
    <t>GENTIN TOM</t>
  </si>
  <si>
    <t>PAQUELET ROSE</t>
  </si>
  <si>
    <t>DAUVERGNE JULIE</t>
  </si>
  <si>
    <t>CLUNY</t>
  </si>
  <si>
    <t>FEM J</t>
  </si>
  <si>
    <t>BOISSON  HENRI</t>
  </si>
  <si>
    <t>PAQUELET  LUCIE</t>
  </si>
  <si>
    <t>CATHERIN  JEAN MARC</t>
  </si>
  <si>
    <t>BON CORALINE</t>
  </si>
  <si>
    <t>LAGOUCHE Axelle</t>
  </si>
  <si>
    <t>DELORD ANDREA</t>
  </si>
  <si>
    <t>VICOLETTO NOLAN</t>
  </si>
  <si>
    <t>REBOREDO GABRIEL</t>
  </si>
  <si>
    <t>LE BON LUCAS</t>
  </si>
  <si>
    <t>DAHHAOUI Imad</t>
  </si>
  <si>
    <t>PENANGUER  ETHAN</t>
  </si>
  <si>
    <t>GANNE ZITOU MANON</t>
  </si>
  <si>
    <t>MARTIN MATHIS</t>
  </si>
  <si>
    <t>VINCENT NOA</t>
  </si>
  <si>
    <t>CARCEL   CLEMENT</t>
  </si>
  <si>
    <t>AXARLIAN  MARYLOU</t>
  </si>
  <si>
    <t>CDT</t>
  </si>
  <si>
    <t>LANCERON  EMILIEN</t>
  </si>
  <si>
    <t>PLANTA  JEROME</t>
  </si>
  <si>
    <t>GENTIN   TOM</t>
  </si>
  <si>
    <t>MOREL ALEXIA</t>
  </si>
  <si>
    <t>GUYOT   Charlotte</t>
  </si>
  <si>
    <t>DOS SANTOS  PAULINE</t>
  </si>
  <si>
    <t>DOS SANTOS Elise</t>
  </si>
  <si>
    <t>MARCIANO  JULIA</t>
  </si>
  <si>
    <t>MOREL  EMILIE</t>
  </si>
  <si>
    <t>RIGAUT  THOMAS</t>
  </si>
  <si>
    <t>ZOK  ASTRID</t>
  </si>
  <si>
    <t>YOUT PIERRE HENRI</t>
  </si>
  <si>
    <t>MURE JEREMY</t>
  </si>
  <si>
    <t>DE FARIA  ADAMO</t>
  </si>
  <si>
    <t>DUBOURG  YVAN</t>
  </si>
  <si>
    <t>DENIARD Elodie</t>
  </si>
  <si>
    <t>COLIN   AUELIE</t>
  </si>
  <si>
    <t>RENAUX  JANELLE</t>
  </si>
  <si>
    <t>VENESSY  SOPHIE</t>
  </si>
  <si>
    <t>FEM,</t>
  </si>
  <si>
    <t>BOUVIER   SANDRINE</t>
  </si>
  <si>
    <t>FEM.S</t>
  </si>
  <si>
    <t>THIBAULT  MAXIME</t>
  </si>
  <si>
    <t>MARTINEZ LUCIE</t>
  </si>
  <si>
    <t>VOLOZAN PHILIPPE</t>
  </si>
  <si>
    <t>DREVON MARIE</t>
  </si>
  <si>
    <t>MARGARIT LEANDRE</t>
  </si>
  <si>
    <t>hc</t>
  </si>
  <si>
    <t>MANZETTI   ADELINE</t>
  </si>
  <si>
    <t>026</t>
  </si>
  <si>
    <t>LORANS DAVY</t>
  </si>
  <si>
    <t>vérifier certificat médical</t>
  </si>
  <si>
    <t>223</t>
  </si>
  <si>
    <t>MEYNET CORINNE</t>
  </si>
  <si>
    <t>BERAUD LOIC</t>
  </si>
  <si>
    <t>RAA223</t>
  </si>
  <si>
    <t>RAA007</t>
  </si>
  <si>
    <t>GIRARD MELINE</t>
  </si>
  <si>
    <t>RAA145</t>
  </si>
  <si>
    <t>RENAUX JANELLE</t>
  </si>
  <si>
    <t>BOISSON CHLOTILDE</t>
  </si>
  <si>
    <t>PARENTI ENZO</t>
  </si>
  <si>
    <t>BOISSON CLOTHILDE</t>
  </si>
  <si>
    <t>MURAT STEPHANE</t>
  </si>
  <si>
    <t>ok</t>
  </si>
  <si>
    <t>disca</t>
  </si>
  <si>
    <t>ZOK ASTRID</t>
  </si>
  <si>
    <t>RAA060</t>
  </si>
  <si>
    <t>harpie</t>
  </si>
  <si>
    <t>rame</t>
  </si>
  <si>
    <t>DREVET AMAURY</t>
  </si>
  <si>
    <t>RAA272</t>
  </si>
  <si>
    <t>FAGES ROMAIN</t>
  </si>
  <si>
    <t>RAA026</t>
  </si>
  <si>
    <t>RAA018</t>
  </si>
  <si>
    <t>DOS SANTOS CHRISTOPHE</t>
  </si>
  <si>
    <t>10:03;17</t>
  </si>
  <si>
    <t>20:28;54</t>
  </si>
  <si>
    <t>CUERQ JENNIE</t>
  </si>
  <si>
    <t>MIX</t>
  </si>
  <si>
    <t>D'ASTORG Ghislain</t>
  </si>
  <si>
    <t>MALEYSSON Simon Raphaël</t>
  </si>
  <si>
    <t>FEM JUNIOR</t>
  </si>
  <si>
    <t>RAA244</t>
  </si>
  <si>
    <t>RIBEYRON Mathis</t>
  </si>
  <si>
    <t>RAA024</t>
  </si>
  <si>
    <t>VILLEDIEU DE TORCY Mathieu</t>
  </si>
  <si>
    <t>RAA248</t>
  </si>
  <si>
    <t>D'ASTORG Charlotte</t>
  </si>
  <si>
    <t>FEM S</t>
  </si>
  <si>
    <t>8:41;29</t>
  </si>
  <si>
    <t>27:07;06</t>
  </si>
  <si>
    <t>RAA086</t>
  </si>
  <si>
    <t>RAA259</t>
  </si>
  <si>
    <t>SEM</t>
  </si>
  <si>
    <t>MOREL EMILIE</t>
  </si>
  <si>
    <t>TEMPS 1</t>
  </si>
  <si>
    <t>TEMPS 2</t>
  </si>
  <si>
    <t>DOUCET JOSEPH</t>
  </si>
  <si>
    <t>totzl</t>
  </si>
  <si>
    <t>lievre</t>
  </si>
  <si>
    <t>MIXTE</t>
  </si>
  <si>
    <t>RAGOT JORIS</t>
  </si>
  <si>
    <t>SE</t>
  </si>
  <si>
    <t>VITESSE NIEVROZ 24 MAI 2026</t>
  </si>
  <si>
    <t>RESULTATS VITESSE 2026</t>
  </si>
  <si>
    <t>BROSSET François</t>
  </si>
  <si>
    <t>pénalité 1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</si>
</sst>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hh:mm:ss.00"/>
    <numFmt numFmtId="165" formatCode="hh\ mm\ ss.00"/>
    <numFmt numFmtId="166" formatCode="hh:mm:ss;00"/>
    <numFmt numFmtId="167" formatCode="h:mm;@"/>
    <numFmt numFmtId="168" formatCode="[hh]:mm:ss.00"/>
    <numFmt numFmtId="169" formatCode="mm:ss.00"/>
  </numFmts>
  <fonts count="78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Sans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 Narrow"/>
      <family val="2"/>
    </font>
    <font>
      <b/>
      <sz val="7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indexed="30"/>
      <name val="Arial Narrow"/>
      <family val="2"/>
    </font>
    <font>
      <b/>
      <sz val="8"/>
      <color indexed="30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b/>
      <sz val="9"/>
      <color indexed="30"/>
      <name val="Arial"/>
      <family val="2"/>
    </font>
    <font>
      <sz val="8"/>
      <color indexed="30"/>
      <name val="Arial"/>
      <family val="2"/>
    </font>
    <font>
      <sz val="10"/>
      <color indexed="30"/>
      <name val="Arial"/>
      <family val="2"/>
    </font>
    <font>
      <b/>
      <sz val="10"/>
      <color indexed="30"/>
      <name val="Arial"/>
      <family val="2"/>
    </font>
    <font>
      <b/>
      <sz val="12"/>
      <color indexed="30"/>
      <name val="Arial"/>
      <family val="2"/>
    </font>
    <font>
      <sz val="9"/>
      <name val="Arial Narrow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6"/>
      <color indexed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6"/>
      <color indexed="13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color indexed="10"/>
      <name val="Calibri"/>
      <family val="2"/>
    </font>
    <font>
      <b/>
      <sz val="8"/>
      <color rgb="FFC00000"/>
      <name val="Arial"/>
      <family val="2"/>
    </font>
    <font>
      <sz val="6"/>
      <color rgb="FFC0000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b/>
      <sz val="12"/>
      <color rgb="FFFF0000"/>
      <name val="Arial"/>
      <family val="2"/>
    </font>
    <font>
      <sz val="8"/>
      <color rgb="FF0070C0"/>
      <name val="Arial"/>
      <family val="2"/>
    </font>
    <font>
      <sz val="10"/>
      <color rgb="FF0070C0"/>
      <name val="Arial"/>
      <family val="2"/>
    </font>
    <font>
      <sz val="8"/>
      <color rgb="FFFF0000"/>
      <name val="Arial"/>
      <family val="2"/>
    </font>
    <font>
      <sz val="11"/>
      <color rgb="FF0070C0"/>
      <name val="Arial"/>
      <family val="2"/>
    </font>
    <font>
      <sz val="12"/>
      <color rgb="FF0070C0"/>
      <name val="Arial"/>
      <family val="2"/>
    </font>
    <font>
      <sz val="14"/>
      <color rgb="FF0070C0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2"/>
      <color indexed="30"/>
      <name val="Arial Narrow"/>
      <family val="2"/>
    </font>
    <font>
      <sz val="10"/>
      <name val="Arial Narrow"/>
      <family val="2"/>
    </font>
    <font>
      <sz val="12"/>
      <name val="Arial"/>
      <family val="2"/>
    </font>
    <font>
      <b/>
      <sz val="8"/>
      <color rgb="FFFF0000"/>
      <name val="Arial"/>
      <family val="2"/>
    </font>
    <font>
      <b/>
      <sz val="6"/>
      <color theme="3" tint="-0.499984740745262"/>
      <name val="Arial"/>
      <family val="2"/>
    </font>
    <font>
      <sz val="12"/>
      <color rgb="FFC0000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3" tint="0.39997558519241921"/>
        <bgColor indexed="64"/>
      </patternFill>
    </fill>
  </fills>
  <borders count="1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1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6">
    <xf numFmtId="0" fontId="0" fillId="0" borderId="0" applyAlignment="0"/>
    <xf numFmtId="0" fontId="11" fillId="0" borderId="0" applyAlignment="0"/>
    <xf numFmtId="0" fontId="3" fillId="0" borderId="0"/>
    <xf numFmtId="0" fontId="16" fillId="0" borderId="0"/>
    <xf numFmtId="0" fontId="16" fillId="0" borderId="0"/>
    <xf numFmtId="9" fontId="26" fillId="0" borderId="0" applyFont="0" applyFill="0" applyBorder="0" applyAlignment="0" applyProtection="0"/>
  </cellStyleXfs>
  <cellXfs count="1069">
    <xf numFmtId="0" fontId="0" fillId="0" borderId="0" xfId="0"/>
    <xf numFmtId="0" fontId="7" fillId="0" borderId="0" xfId="2" applyFont="1"/>
    <xf numFmtId="0" fontId="8" fillId="0" borderId="0" xfId="2" applyFont="1"/>
    <xf numFmtId="0" fontId="5" fillId="0" borderId="0" xfId="0" applyFont="1" applyAlignment="1">
      <alignment vertic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/>
    <xf numFmtId="165" fontId="2" fillId="0" borderId="2" xfId="0" applyNumberFormat="1" applyFont="1" applyBorder="1" applyAlignment="1">
      <alignment horizontal="center"/>
    </xf>
    <xf numFmtId="0" fontId="10" fillId="2" borderId="3" xfId="0" applyFont="1" applyFill="1" applyBorder="1" applyAlignment="1">
      <alignment vertical="center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0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164" fontId="1" fillId="2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6" fillId="2" borderId="5" xfId="0" applyFont="1" applyFill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top"/>
    </xf>
    <xf numFmtId="0" fontId="8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7" fillId="0" borderId="15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1" fillId="0" borderId="0" xfId="0" applyNumberFormat="1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164" fontId="1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6" fillId="0" borderId="0" xfId="4" applyFont="1" applyAlignment="1">
      <alignment horizontal="center" vertical="center" textRotation="90"/>
    </xf>
    <xf numFmtId="0" fontId="1" fillId="0" borderId="0" xfId="4" applyFont="1" applyAlignment="1">
      <alignment horizontal="center" vertical="center" textRotation="90"/>
    </xf>
    <xf numFmtId="0" fontId="1" fillId="0" borderId="10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0" fontId="1" fillId="0" borderId="0" xfId="4" applyFont="1" applyAlignment="1">
      <alignment vertical="center"/>
    </xf>
    <xf numFmtId="0" fontId="1" fillId="0" borderId="19" xfId="4" applyFont="1" applyBorder="1" applyAlignment="1" applyProtection="1">
      <alignment vertical="center"/>
      <protection locked="0"/>
    </xf>
    <xf numFmtId="0" fontId="6" fillId="0" borderId="0" xfId="4" applyFont="1" applyAlignment="1">
      <alignment vertical="center"/>
    </xf>
    <xf numFmtId="0" fontId="6" fillId="0" borderId="20" xfId="4" applyFont="1" applyBorder="1" applyAlignment="1">
      <alignment horizontal="center" vertical="center"/>
    </xf>
    <xf numFmtId="0" fontId="6" fillId="0" borderId="0" xfId="4" applyFont="1" applyAlignment="1">
      <alignment horizontal="left" vertical="center"/>
    </xf>
    <xf numFmtId="0" fontId="1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1" fillId="0" borderId="0" xfId="4" applyFont="1" applyAlignment="1" applyProtection="1">
      <alignment vertical="center"/>
      <protection locked="0"/>
    </xf>
    <xf numFmtId="0" fontId="6" fillId="0" borderId="0" xfId="3" applyFont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1" fillId="0" borderId="15" xfId="4" applyFont="1" applyBorder="1" applyAlignment="1">
      <alignment horizontal="center" vertical="center"/>
    </xf>
    <xf numFmtId="0" fontId="6" fillId="0" borderId="22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17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6" xfId="4" applyFont="1" applyBorder="1" applyAlignment="1">
      <alignment horizontal="center" vertical="center"/>
    </xf>
    <xf numFmtId="0" fontId="1" fillId="0" borderId="16" xfId="4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23" xfId="3" applyFont="1" applyBorder="1" applyAlignment="1">
      <alignment horizontal="center" vertical="center"/>
    </xf>
    <xf numFmtId="0" fontId="6" fillId="0" borderId="24" xfId="3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6" fillId="0" borderId="26" xfId="3" applyFont="1" applyBorder="1" applyAlignment="1">
      <alignment horizontal="center" vertical="center"/>
    </xf>
    <xf numFmtId="0" fontId="1" fillId="0" borderId="15" xfId="3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center"/>
    </xf>
    <xf numFmtId="0" fontId="1" fillId="0" borderId="10" xfId="3" applyFont="1" applyBorder="1" applyAlignment="1">
      <alignment horizontal="center" vertical="center"/>
    </xf>
    <xf numFmtId="0" fontId="6" fillId="0" borderId="28" xfId="3" applyFont="1" applyBorder="1" applyAlignment="1">
      <alignment horizontal="center" vertical="center"/>
    </xf>
    <xf numFmtId="0" fontId="1" fillId="0" borderId="16" xfId="3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8" fillId="0" borderId="0" xfId="3" applyFont="1" applyAlignment="1">
      <alignment horizontal="center" vertical="center"/>
    </xf>
    <xf numFmtId="0" fontId="8" fillId="0" borderId="0" xfId="4" applyFont="1" applyAlignment="1">
      <alignment vertical="center"/>
    </xf>
    <xf numFmtId="0" fontId="13" fillId="0" borderId="0" xfId="3" applyFont="1" applyAlignment="1">
      <alignment vertical="center"/>
    </xf>
    <xf numFmtId="0" fontId="11" fillId="0" borderId="0" xfId="3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8" fillId="0" borderId="0" xfId="4" applyFont="1" applyAlignment="1">
      <alignment horizontal="left" vertical="center"/>
    </xf>
    <xf numFmtId="0" fontId="6" fillId="0" borderId="0" xfId="4" quotePrefix="1" applyFont="1" applyAlignment="1">
      <alignment horizontal="center" vertical="center"/>
    </xf>
    <xf numFmtId="0" fontId="1" fillId="0" borderId="0" xfId="4" applyFont="1" applyAlignment="1">
      <alignment horizontal="left" vertical="center"/>
    </xf>
    <xf numFmtId="0" fontId="6" fillId="0" borderId="29" xfId="4" applyFont="1" applyBorder="1" applyAlignment="1">
      <alignment horizontal="center" vertical="center" textRotation="90"/>
    </xf>
    <xf numFmtId="0" fontId="6" fillId="0" borderId="30" xfId="4" applyFont="1" applyBorder="1" applyAlignment="1">
      <alignment horizontal="center" vertical="center" textRotation="90"/>
    </xf>
    <xf numFmtId="0" fontId="1" fillId="0" borderId="30" xfId="4" applyFont="1" applyBorder="1" applyAlignment="1">
      <alignment horizontal="center" vertical="center" textRotation="90"/>
    </xf>
    <xf numFmtId="0" fontId="1" fillId="0" borderId="31" xfId="4" applyFont="1" applyBorder="1" applyAlignment="1">
      <alignment horizontal="center" vertical="center"/>
    </xf>
    <xf numFmtId="0" fontId="1" fillId="0" borderId="31" xfId="4" applyFont="1" applyBorder="1" applyAlignment="1">
      <alignment horizontal="center" vertical="center" textRotation="90"/>
    </xf>
    <xf numFmtId="0" fontId="9" fillId="0" borderId="30" xfId="4" applyFont="1" applyBorder="1" applyAlignment="1">
      <alignment horizontal="center" vertical="center" textRotation="90"/>
    </xf>
    <xf numFmtId="0" fontId="9" fillId="0" borderId="32" xfId="4" applyFont="1" applyBorder="1" applyAlignment="1">
      <alignment horizontal="center" vertical="center" textRotation="90"/>
    </xf>
    <xf numFmtId="0" fontId="1" fillId="0" borderId="33" xfId="4" applyFont="1" applyBorder="1" applyAlignment="1">
      <alignment horizontal="center" vertical="center" textRotation="90"/>
    </xf>
    <xf numFmtId="0" fontId="1" fillId="0" borderId="33" xfId="4" applyFont="1" applyBorder="1" applyAlignment="1">
      <alignment horizontal="center" vertical="center"/>
    </xf>
    <xf numFmtId="0" fontId="6" fillId="0" borderId="34" xfId="3" applyFont="1" applyBorder="1" applyAlignment="1">
      <alignment horizontal="center" vertical="center"/>
    </xf>
    <xf numFmtId="0" fontId="6" fillId="0" borderId="34" xfId="3" applyFont="1" applyBorder="1" applyAlignment="1">
      <alignment horizontal="left" vertical="center"/>
    </xf>
    <xf numFmtId="0" fontId="1" fillId="0" borderId="33" xfId="4" applyFont="1" applyBorder="1" applyAlignment="1">
      <alignment vertical="center"/>
    </xf>
    <xf numFmtId="0" fontId="6" fillId="0" borderId="34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49" fontId="6" fillId="0" borderId="0" xfId="4" applyNumberFormat="1" applyFont="1" applyAlignment="1">
      <alignment horizontal="center" vertical="center"/>
    </xf>
    <xf numFmtId="49" fontId="6" fillId="0" borderId="35" xfId="4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164" fontId="1" fillId="0" borderId="36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1" fillId="0" borderId="36" xfId="0" applyNumberFormat="1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6" xfId="3" applyFont="1" applyBorder="1" applyAlignment="1">
      <alignment horizontal="center" vertical="center"/>
    </xf>
    <xf numFmtId="0" fontId="1" fillId="0" borderId="34" xfId="4" applyFont="1" applyBorder="1" applyAlignment="1">
      <alignment vertical="center"/>
    </xf>
    <xf numFmtId="0" fontId="15" fillId="0" borderId="0" xfId="0" applyFont="1"/>
    <xf numFmtId="164" fontId="1" fillId="2" borderId="15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164" fontId="1" fillId="2" borderId="41" xfId="0" applyNumberFormat="1" applyFont="1" applyFill="1" applyBorder="1" applyAlignment="1">
      <alignment horizontal="center" vertical="center"/>
    </xf>
    <xf numFmtId="164" fontId="1" fillId="2" borderId="20" xfId="0" applyNumberFormat="1" applyFont="1" applyFill="1" applyBorder="1" applyAlignment="1">
      <alignment horizontal="center" vertical="center"/>
    </xf>
    <xf numFmtId="164" fontId="1" fillId="2" borderId="42" xfId="0" applyNumberFormat="1" applyFont="1" applyFill="1" applyBorder="1" applyAlignment="1">
      <alignment horizontal="center" vertical="center"/>
    </xf>
    <xf numFmtId="0" fontId="6" fillId="0" borderId="43" xfId="3" applyFont="1" applyBorder="1" applyAlignment="1">
      <alignment horizontal="center" vertical="center"/>
    </xf>
    <xf numFmtId="0" fontId="6" fillId="0" borderId="44" xfId="3" applyFont="1" applyBorder="1" applyAlignment="1">
      <alignment horizontal="center" vertical="center"/>
    </xf>
    <xf numFmtId="0" fontId="6" fillId="0" borderId="45" xfId="3" applyFont="1" applyBorder="1" applyAlignment="1">
      <alignment horizontal="center" vertical="center"/>
    </xf>
    <xf numFmtId="0" fontId="6" fillId="0" borderId="33" xfId="4" applyFont="1" applyBorder="1" applyAlignment="1">
      <alignment horizontal="center" vertical="center"/>
    </xf>
    <xf numFmtId="0" fontId="1" fillId="2" borderId="0" xfId="4" applyFont="1" applyFill="1" applyAlignment="1">
      <alignment vertical="center"/>
    </xf>
    <xf numFmtId="0" fontId="6" fillId="0" borderId="22" xfId="0" applyFont="1" applyBorder="1"/>
    <xf numFmtId="0" fontId="6" fillId="0" borderId="46" xfId="0" applyFont="1" applyBorder="1"/>
    <xf numFmtId="0" fontId="6" fillId="0" borderId="38" xfId="0" applyFont="1" applyBorder="1"/>
    <xf numFmtId="0" fontId="0" fillId="0" borderId="38" xfId="0" applyBorder="1"/>
    <xf numFmtId="0" fontId="11" fillId="0" borderId="38" xfId="0" applyFont="1" applyBorder="1"/>
    <xf numFmtId="0" fontId="6" fillId="0" borderId="47" xfId="3" applyFont="1" applyBorder="1" applyAlignment="1">
      <alignment horizontal="center" vertical="center"/>
    </xf>
    <xf numFmtId="0" fontId="1" fillId="0" borderId="36" xfId="4" applyFont="1" applyBorder="1" applyAlignment="1">
      <alignment horizontal="center" vertical="center"/>
    </xf>
    <xf numFmtId="0" fontId="6" fillId="0" borderId="15" xfId="4" applyFont="1" applyBorder="1" applyAlignment="1">
      <alignment horizontal="center" vertical="center"/>
    </xf>
    <xf numFmtId="0" fontId="0" fillId="2" borderId="38" xfId="0" applyFill="1" applyBorder="1"/>
    <xf numFmtId="0" fontId="6" fillId="3" borderId="38" xfId="0" applyFont="1" applyFill="1" applyBorder="1"/>
    <xf numFmtId="0" fontId="12" fillId="3" borderId="38" xfId="0" applyFont="1" applyFill="1" applyBorder="1"/>
    <xf numFmtId="0" fontId="11" fillId="0" borderId="2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0" fillId="0" borderId="23" xfId="0" applyBorder="1"/>
    <xf numFmtId="0" fontId="15" fillId="0" borderId="23" xfId="0" applyFont="1" applyBorder="1"/>
    <xf numFmtId="0" fontId="0" fillId="0" borderId="24" xfId="0" applyBorder="1"/>
    <xf numFmtId="0" fontId="1" fillId="0" borderId="23" xfId="4" applyFont="1" applyBorder="1" applyAlignment="1">
      <alignment vertical="center"/>
    </xf>
    <xf numFmtId="0" fontId="1" fillId="0" borderId="23" xfId="4" applyFont="1" applyBorder="1" applyAlignment="1">
      <alignment horizontal="left" vertical="center"/>
    </xf>
    <xf numFmtId="0" fontId="1" fillId="0" borderId="23" xfId="4" applyFont="1" applyBorder="1" applyAlignment="1">
      <alignment horizontal="right" vertical="center"/>
    </xf>
    <xf numFmtId="0" fontId="1" fillId="0" borderId="30" xfId="4" applyFont="1" applyBorder="1" applyAlignment="1">
      <alignment vertical="center"/>
    </xf>
    <xf numFmtId="0" fontId="12" fillId="2" borderId="38" xfId="0" applyFont="1" applyFill="1" applyBorder="1"/>
    <xf numFmtId="0" fontId="1" fillId="0" borderId="0" xfId="0" applyFont="1" applyAlignment="1">
      <alignment vertical="center"/>
    </xf>
    <xf numFmtId="0" fontId="6" fillId="2" borderId="15" xfId="3" applyFont="1" applyFill="1" applyBorder="1" applyAlignment="1">
      <alignment horizontal="center" vertical="center"/>
    </xf>
    <xf numFmtId="0" fontId="6" fillId="2" borderId="10" xfId="3" applyFont="1" applyFill="1" applyBorder="1" applyAlignment="1">
      <alignment horizontal="center" vertical="center"/>
    </xf>
    <xf numFmtId="0" fontId="1" fillId="2" borderId="10" xfId="4" applyFont="1" applyFill="1" applyBorder="1" applyAlignment="1">
      <alignment horizontal="center" vertical="center"/>
    </xf>
    <xf numFmtId="0" fontId="1" fillId="2" borderId="33" xfId="4" applyFont="1" applyFill="1" applyBorder="1" applyAlignment="1">
      <alignment horizontal="center" vertical="center"/>
    </xf>
    <xf numFmtId="0" fontId="6" fillId="0" borderId="41" xfId="3" applyFont="1" applyBorder="1" applyAlignment="1">
      <alignment horizontal="center" vertical="center"/>
    </xf>
    <xf numFmtId="0" fontId="6" fillId="0" borderId="20" xfId="3" applyFont="1" applyBorder="1" applyAlignment="1">
      <alignment horizontal="center" vertical="center"/>
    </xf>
    <xf numFmtId="0" fontId="6" fillId="0" borderId="42" xfId="3" applyFont="1" applyBorder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0" borderId="48" xfId="3" applyFont="1" applyBorder="1" applyAlignment="1">
      <alignment horizontal="center" vertical="center"/>
    </xf>
    <xf numFmtId="0" fontId="6" fillId="0" borderId="31" xfId="3" applyFont="1" applyBorder="1" applyAlignment="1">
      <alignment horizontal="center" vertical="center"/>
    </xf>
    <xf numFmtId="0" fontId="6" fillId="0" borderId="10" xfId="3" applyFont="1" applyBorder="1" applyAlignment="1">
      <alignment vertical="center"/>
    </xf>
    <xf numFmtId="0" fontId="6" fillId="0" borderId="16" xfId="3" applyFont="1" applyBorder="1" applyAlignment="1">
      <alignment vertical="center"/>
    </xf>
    <xf numFmtId="0" fontId="17" fillId="2" borderId="0" xfId="4" applyFont="1" applyFill="1" applyAlignment="1">
      <alignment horizontal="center" vertical="center"/>
    </xf>
    <xf numFmtId="0" fontId="17" fillId="2" borderId="33" xfId="4" applyFont="1" applyFill="1" applyBorder="1" applyAlignment="1">
      <alignment horizontal="center" vertical="center"/>
    </xf>
    <xf numFmtId="0" fontId="17" fillId="2" borderId="0" xfId="4" applyFont="1" applyFill="1" applyAlignment="1">
      <alignment horizontal="left" vertical="center"/>
    </xf>
    <xf numFmtId="0" fontId="6" fillId="2" borderId="0" xfId="4" applyFont="1" applyFill="1" applyAlignment="1">
      <alignment vertical="center"/>
    </xf>
    <xf numFmtId="0" fontId="1" fillId="2" borderId="33" xfId="4" applyFont="1" applyFill="1" applyBorder="1" applyAlignment="1">
      <alignment vertical="center"/>
    </xf>
    <xf numFmtId="0" fontId="6" fillId="2" borderId="33" xfId="4" applyFont="1" applyFill="1" applyBorder="1" applyAlignment="1">
      <alignment horizontal="center" vertical="center"/>
    </xf>
    <xf numFmtId="0" fontId="6" fillId="0" borderId="21" xfId="4" applyFont="1" applyBorder="1" applyAlignment="1">
      <alignment horizontal="center" vertical="center"/>
    </xf>
    <xf numFmtId="0" fontId="6" fillId="0" borderId="22" xfId="4" applyFont="1" applyBorder="1" applyAlignment="1">
      <alignment horizontal="center" vertical="center"/>
    </xf>
    <xf numFmtId="0" fontId="6" fillId="0" borderId="17" xfId="4" applyFont="1" applyBorder="1" applyAlignment="1">
      <alignment horizontal="center" vertical="center"/>
    </xf>
    <xf numFmtId="0" fontId="6" fillId="2" borderId="25" xfId="3" applyFont="1" applyFill="1" applyBorder="1" applyAlignment="1">
      <alignment horizontal="center" vertical="center"/>
    </xf>
    <xf numFmtId="0" fontId="6" fillId="2" borderId="23" xfId="3" applyFont="1" applyFill="1" applyBorder="1" applyAlignment="1">
      <alignment horizontal="center" vertical="center"/>
    </xf>
    <xf numFmtId="0" fontId="6" fillId="2" borderId="23" xfId="4" applyFont="1" applyFill="1" applyBorder="1" applyAlignment="1">
      <alignment horizontal="center" vertical="center"/>
    </xf>
    <xf numFmtId="0" fontId="6" fillId="2" borderId="24" xfId="4" applyFont="1" applyFill="1" applyBorder="1" applyAlignment="1">
      <alignment horizontal="center" vertical="center"/>
    </xf>
    <xf numFmtId="49" fontId="6" fillId="0" borderId="34" xfId="4" applyNumberFormat="1" applyFont="1" applyBorder="1" applyAlignment="1">
      <alignment horizontal="center" vertical="center"/>
    </xf>
    <xf numFmtId="0" fontId="6" fillId="4" borderId="25" xfId="4" applyFont="1" applyFill="1" applyBorder="1" applyAlignment="1">
      <alignment horizontal="center" vertical="center"/>
    </xf>
    <xf numFmtId="0" fontId="6" fillId="4" borderId="17" xfId="3" applyFont="1" applyFill="1" applyBorder="1" applyAlignment="1">
      <alignment horizontal="center" vertical="center"/>
    </xf>
    <xf numFmtId="0" fontId="6" fillId="4" borderId="16" xfId="3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vertical="center"/>
    </xf>
    <xf numFmtId="0" fontId="6" fillId="4" borderId="23" xfId="3" applyFont="1" applyFill="1" applyBorder="1" applyAlignment="1">
      <alignment horizontal="center" vertical="center"/>
    </xf>
    <xf numFmtId="0" fontId="6" fillId="4" borderId="49" xfId="3" applyFont="1" applyFill="1" applyBorder="1" applyAlignment="1">
      <alignment horizontal="center" vertical="center"/>
    </xf>
    <xf numFmtId="0" fontId="6" fillId="4" borderId="22" xfId="3" applyFont="1" applyFill="1" applyBorder="1" applyAlignment="1">
      <alignment horizontal="center" vertical="center"/>
    </xf>
    <xf numFmtId="0" fontId="6" fillId="4" borderId="10" xfId="3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vertical="center"/>
    </xf>
    <xf numFmtId="0" fontId="1" fillId="4" borderId="10" xfId="4" applyFont="1" applyFill="1" applyBorder="1" applyAlignment="1">
      <alignment horizontal="center" vertical="center"/>
    </xf>
    <xf numFmtId="0" fontId="6" fillId="4" borderId="21" xfId="3" applyFont="1" applyFill="1" applyBorder="1" applyAlignment="1">
      <alignment horizontal="center" vertical="center"/>
    </xf>
    <xf numFmtId="0" fontId="6" fillId="4" borderId="15" xfId="3" applyFont="1" applyFill="1" applyBorder="1" applyAlignment="1">
      <alignment horizontal="center" vertical="center"/>
    </xf>
    <xf numFmtId="0" fontId="1" fillId="4" borderId="16" xfId="4" applyFont="1" applyFill="1" applyBorder="1" applyAlignment="1">
      <alignment horizontal="center" vertical="center"/>
    </xf>
    <xf numFmtId="0" fontId="6" fillId="4" borderId="10" xfId="3" applyFont="1" applyFill="1" applyBorder="1" applyAlignment="1">
      <alignment vertical="center"/>
    </xf>
    <xf numFmtId="0" fontId="6" fillId="4" borderId="0" xfId="3" applyFont="1" applyFill="1" applyAlignment="1">
      <alignment horizontal="center" vertical="center"/>
    </xf>
    <xf numFmtId="0" fontId="1" fillId="2" borderId="0" xfId="3" applyFont="1" applyFill="1" applyAlignment="1">
      <alignment horizontal="center" vertical="center"/>
    </xf>
    <xf numFmtId="0" fontId="8" fillId="2" borderId="0" xfId="3" applyFont="1" applyFill="1" applyAlignment="1">
      <alignment vertical="center"/>
    </xf>
    <xf numFmtId="0" fontId="8" fillId="2" borderId="0" xfId="3" applyFont="1" applyFill="1" applyAlignment="1">
      <alignment horizontal="left" vertical="center"/>
    </xf>
    <xf numFmtId="0" fontId="1" fillId="2" borderId="0" xfId="4" applyFont="1" applyFill="1" applyAlignment="1">
      <alignment horizontal="center" vertical="center"/>
    </xf>
    <xf numFmtId="47" fontId="1" fillId="0" borderId="36" xfId="0" applyNumberFormat="1" applyFont="1" applyBorder="1" applyAlignment="1">
      <alignment horizontal="right" vertical="center"/>
    </xf>
    <xf numFmtId="164" fontId="22" fillId="0" borderId="36" xfId="0" applyNumberFormat="1" applyFont="1" applyBorder="1" applyAlignment="1">
      <alignment horizontal="right" vertical="center"/>
    </xf>
    <xf numFmtId="0" fontId="1" fillId="0" borderId="45" xfId="4" applyFont="1" applyBorder="1" applyAlignment="1">
      <alignment horizontal="center" vertical="center"/>
    </xf>
    <xf numFmtId="0" fontId="6" fillId="0" borderId="49" xfId="3" applyFont="1" applyBorder="1" applyAlignment="1">
      <alignment horizontal="center" vertical="center"/>
    </xf>
    <xf numFmtId="0" fontId="6" fillId="2" borderId="49" xfId="4" applyFont="1" applyFill="1" applyBorder="1" applyAlignment="1">
      <alignment horizontal="center" vertical="center"/>
    </xf>
    <xf numFmtId="0" fontId="6" fillId="0" borderId="50" xfId="3" applyFont="1" applyBorder="1" applyAlignment="1">
      <alignment horizontal="center" vertical="center"/>
    </xf>
    <xf numFmtId="0" fontId="6" fillId="0" borderId="46" xfId="3" applyFont="1" applyBorder="1" applyAlignment="1">
      <alignment horizontal="center" vertical="center"/>
    </xf>
    <xf numFmtId="0" fontId="6" fillId="0" borderId="51" xfId="3" applyFont="1" applyBorder="1" applyAlignment="1">
      <alignment horizontal="center" vertical="center"/>
    </xf>
    <xf numFmtId="0" fontId="1" fillId="0" borderId="7" xfId="4" applyFont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36" xfId="0" applyFont="1" applyFill="1" applyBorder="1" applyAlignment="1">
      <alignment vertical="center"/>
    </xf>
    <xf numFmtId="0" fontId="6" fillId="4" borderId="16" xfId="3" applyFont="1" applyFill="1" applyBorder="1" applyAlignment="1">
      <alignment vertical="center"/>
    </xf>
    <xf numFmtId="0" fontId="6" fillId="0" borderId="15" xfId="3" applyFont="1" applyBorder="1" applyAlignment="1">
      <alignment vertical="center"/>
    </xf>
    <xf numFmtId="0" fontId="6" fillId="2" borderId="21" xfId="3" applyFont="1" applyFill="1" applyBorder="1" applyAlignment="1">
      <alignment horizontal="center" vertical="center"/>
    </xf>
    <xf numFmtId="0" fontId="6" fillId="2" borderId="22" xfId="3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6" fillId="2" borderId="17" xfId="3" applyFont="1" applyFill="1" applyBorder="1" applyAlignment="1">
      <alignment horizontal="center" vertical="center"/>
    </xf>
    <xf numFmtId="0" fontId="6" fillId="2" borderId="16" xfId="3" applyFont="1" applyFill="1" applyBorder="1" applyAlignment="1">
      <alignment horizontal="center" vertical="center"/>
    </xf>
    <xf numFmtId="0" fontId="1" fillId="2" borderId="16" xfId="4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52" xfId="0" applyFont="1" applyBorder="1" applyAlignment="1">
      <alignment vertical="center"/>
    </xf>
    <xf numFmtId="0" fontId="11" fillId="0" borderId="53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11" fillId="0" borderId="55" xfId="0" applyFont="1" applyBorder="1" applyAlignment="1">
      <alignment vertical="center"/>
    </xf>
    <xf numFmtId="0" fontId="11" fillId="0" borderId="56" xfId="0" applyFont="1" applyBorder="1" applyAlignment="1">
      <alignment vertical="center"/>
    </xf>
    <xf numFmtId="0" fontId="11" fillId="0" borderId="57" xfId="0" applyFont="1" applyBorder="1" applyAlignment="1">
      <alignment vertical="center"/>
    </xf>
    <xf numFmtId="0" fontId="11" fillId="0" borderId="58" xfId="0" applyFont="1" applyBorder="1" applyAlignment="1">
      <alignment vertical="center"/>
    </xf>
    <xf numFmtId="0" fontId="18" fillId="2" borderId="44" xfId="0" applyFont="1" applyFill="1" applyBorder="1" applyAlignment="1">
      <alignment horizontal="center" vertical="center" wrapText="1"/>
    </xf>
    <xf numFmtId="0" fontId="18" fillId="2" borderId="45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/>
    </xf>
    <xf numFmtId="0" fontId="11" fillId="0" borderId="59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2" fillId="0" borderId="5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55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7" fillId="2" borderId="44" xfId="0" applyFont="1" applyFill="1" applyBorder="1" applyAlignment="1">
      <alignment horizontal="center" vertical="center" wrapText="1"/>
    </xf>
    <xf numFmtId="0" fontId="27" fillId="2" borderId="45" xfId="0" applyFont="1" applyFill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56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166" fontId="27" fillId="2" borderId="45" xfId="0" applyNumberFormat="1" applyFont="1" applyFill="1" applyBorder="1" applyAlignment="1">
      <alignment horizontal="center" vertical="center" wrapText="1"/>
    </xf>
    <xf numFmtId="166" fontId="27" fillId="2" borderId="37" xfId="0" applyNumberFormat="1" applyFont="1" applyFill="1" applyBorder="1" applyAlignment="1">
      <alignment horizontal="center" vertical="center" wrapText="1"/>
    </xf>
    <xf numFmtId="166" fontId="27" fillId="2" borderId="17" xfId="0" applyNumberFormat="1" applyFont="1" applyFill="1" applyBorder="1" applyAlignment="1">
      <alignment horizontal="center" vertical="center"/>
    </xf>
    <xf numFmtId="166" fontId="2" fillId="0" borderId="52" xfId="0" applyNumberFormat="1" applyFont="1" applyBorder="1" applyAlignment="1">
      <alignment horizontal="center" vertical="center"/>
    </xf>
    <xf numFmtId="166" fontId="2" fillId="0" borderId="64" xfId="0" applyNumberFormat="1" applyFont="1" applyBorder="1" applyAlignment="1">
      <alignment horizontal="center" vertical="center"/>
    </xf>
    <xf numFmtId="166" fontId="2" fillId="0" borderId="54" xfId="0" applyNumberFormat="1" applyFont="1" applyBorder="1" applyAlignment="1">
      <alignment horizontal="center" vertical="center"/>
    </xf>
    <xf numFmtId="166" fontId="2" fillId="0" borderId="65" xfId="0" applyNumberFormat="1" applyFont="1" applyBorder="1" applyAlignment="1">
      <alignment horizontal="center" vertical="center"/>
    </xf>
    <xf numFmtId="166" fontId="2" fillId="0" borderId="59" xfId="0" applyNumberFormat="1" applyFont="1" applyBorder="1" applyAlignment="1">
      <alignment horizontal="center" vertical="center"/>
    </xf>
    <xf numFmtId="166" fontId="2" fillId="0" borderId="66" xfId="0" applyNumberFormat="1" applyFont="1" applyBorder="1" applyAlignment="1">
      <alignment horizontal="center" vertical="center"/>
    </xf>
    <xf numFmtId="166" fontId="11" fillId="0" borderId="54" xfId="0" applyNumberFormat="1" applyFont="1" applyBorder="1" applyAlignment="1">
      <alignment vertical="center"/>
    </xf>
    <xf numFmtId="166" fontId="11" fillId="0" borderId="65" xfId="0" applyNumberFormat="1" applyFont="1" applyBorder="1" applyAlignment="1">
      <alignment vertical="center"/>
    </xf>
    <xf numFmtId="166" fontId="2" fillId="0" borderId="54" xfId="0" applyNumberFormat="1" applyFont="1" applyBorder="1" applyAlignment="1">
      <alignment vertical="center"/>
    </xf>
    <xf numFmtId="166" fontId="2" fillId="0" borderId="65" xfId="0" applyNumberFormat="1" applyFont="1" applyBorder="1" applyAlignment="1">
      <alignment vertical="center"/>
    </xf>
    <xf numFmtId="166" fontId="2" fillId="0" borderId="59" xfId="0" applyNumberFormat="1" applyFont="1" applyBorder="1" applyAlignment="1">
      <alignment vertical="center"/>
    </xf>
    <xf numFmtId="166" fontId="2" fillId="0" borderId="66" xfId="0" applyNumberFormat="1" applyFont="1" applyBorder="1" applyAlignment="1">
      <alignment vertical="center"/>
    </xf>
    <xf numFmtId="166" fontId="7" fillId="0" borderId="0" xfId="0" applyNumberFormat="1" applyFont="1" applyAlignment="1">
      <alignment vertical="center" wrapText="1"/>
    </xf>
    <xf numFmtId="166" fontId="10" fillId="0" borderId="0" xfId="0" applyNumberFormat="1" applyFont="1" applyAlignment="1">
      <alignment vertical="center" wrapText="1"/>
    </xf>
    <xf numFmtId="9" fontId="11" fillId="0" borderId="54" xfId="5" applyFont="1" applyFill="1" applyBorder="1" applyAlignment="1">
      <alignment vertical="center"/>
    </xf>
    <xf numFmtId="9" fontId="2" fillId="0" borderId="55" xfId="5" applyFont="1" applyFill="1" applyBorder="1" applyAlignment="1">
      <alignment horizontal="center" vertical="center"/>
    </xf>
    <xf numFmtId="9" fontId="2" fillId="0" borderId="55" xfId="5" applyFont="1" applyBorder="1" applyAlignment="1">
      <alignment horizontal="center" vertical="center"/>
    </xf>
    <xf numFmtId="9" fontId="1" fillId="0" borderId="0" xfId="5" applyFont="1" applyBorder="1" applyAlignment="1">
      <alignment vertical="center" wrapText="1"/>
    </xf>
    <xf numFmtId="9" fontId="5" fillId="0" borderId="0" xfId="5" applyFont="1" applyBorder="1" applyAlignment="1">
      <alignment horizontal="center" vertical="center" wrapText="1"/>
    </xf>
    <xf numFmtId="9" fontId="5" fillId="0" borderId="0" xfId="5" applyFont="1" applyBorder="1" applyAlignment="1">
      <alignment vertical="center" wrapText="1"/>
    </xf>
    <xf numFmtId="9" fontId="5" fillId="0" borderId="0" xfId="5" applyFont="1" applyAlignment="1">
      <alignment vertical="center" wrapText="1"/>
    </xf>
    <xf numFmtId="9" fontId="2" fillId="0" borderId="56" xfId="5" applyFont="1" applyFill="1" applyBorder="1" applyAlignment="1">
      <alignment horizontal="center" vertical="center"/>
    </xf>
    <xf numFmtId="164" fontId="7" fillId="2" borderId="45" xfId="0" applyNumberFormat="1" applyFont="1" applyFill="1" applyBorder="1" applyAlignment="1">
      <alignment horizontal="center" vertical="center"/>
    </xf>
    <xf numFmtId="164" fontId="10" fillId="0" borderId="0" xfId="0" applyNumberFormat="1" applyFont="1" applyAlignment="1">
      <alignment vertical="center" wrapText="1"/>
    </xf>
    <xf numFmtId="0" fontId="28" fillId="0" borderId="52" xfId="0" applyFont="1" applyBorder="1" applyAlignment="1">
      <alignment vertical="center"/>
    </xf>
    <xf numFmtId="0" fontId="28" fillId="0" borderId="67" xfId="0" applyFont="1" applyBorder="1" applyAlignment="1">
      <alignment vertical="center"/>
    </xf>
    <xf numFmtId="0" fontId="28" fillId="0" borderId="53" xfId="0" applyFont="1" applyBorder="1" applyAlignment="1">
      <alignment vertical="center"/>
    </xf>
    <xf numFmtId="0" fontId="28" fillId="0" borderId="53" xfId="0" applyFont="1" applyBorder="1" applyAlignment="1">
      <alignment horizontal="center" vertical="center"/>
    </xf>
    <xf numFmtId="164" fontId="29" fillId="0" borderId="0" xfId="0" applyNumberFormat="1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54" xfId="0" applyFont="1" applyBorder="1" applyAlignment="1">
      <alignment vertical="center"/>
    </xf>
    <xf numFmtId="0" fontId="28" fillId="0" borderId="68" xfId="0" applyFont="1" applyBorder="1" applyAlignment="1">
      <alignment vertical="center"/>
    </xf>
    <xf numFmtId="0" fontId="28" fillId="0" borderId="55" xfId="0" applyFont="1" applyBorder="1" applyAlignment="1">
      <alignment vertical="center"/>
    </xf>
    <xf numFmtId="0" fontId="28" fillId="0" borderId="5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8" fillId="0" borderId="59" xfId="0" applyFont="1" applyBorder="1" applyAlignment="1">
      <alignment vertical="center"/>
    </xf>
    <xf numFmtId="0" fontId="28" fillId="0" borderId="69" xfId="0" applyFont="1" applyBorder="1" applyAlignment="1">
      <alignment vertical="center"/>
    </xf>
    <xf numFmtId="0" fontId="28" fillId="0" borderId="60" xfId="0" applyFont="1" applyBorder="1" applyAlignment="1">
      <alignment vertical="center"/>
    </xf>
    <xf numFmtId="0" fontId="28" fillId="0" borderId="60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28" fillId="0" borderId="53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0" fontId="28" fillId="0" borderId="60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8" fillId="0" borderId="64" xfId="0" applyFont="1" applyBorder="1" applyAlignment="1">
      <alignment horizontal="left" vertical="center"/>
    </xf>
    <xf numFmtId="0" fontId="28" fillId="0" borderId="65" xfId="0" applyFont="1" applyBorder="1" applyAlignment="1">
      <alignment horizontal="left" vertical="center"/>
    </xf>
    <xf numFmtId="0" fontId="28" fillId="0" borderId="66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8" fillId="0" borderId="70" xfId="0" applyFont="1" applyBorder="1" applyAlignment="1">
      <alignment vertical="center"/>
    </xf>
    <xf numFmtId="0" fontId="28" fillId="0" borderId="71" xfId="0" applyFont="1" applyBorder="1" applyAlignment="1">
      <alignment vertical="center"/>
    </xf>
    <xf numFmtId="0" fontId="28" fillId="0" borderId="72" xfId="0" applyFont="1" applyBorder="1" applyAlignment="1">
      <alignment vertical="center"/>
    </xf>
    <xf numFmtId="0" fontId="28" fillId="0" borderId="72" xfId="0" applyFont="1" applyBorder="1" applyAlignment="1">
      <alignment horizontal="left" vertical="center"/>
    </xf>
    <xf numFmtId="0" fontId="28" fillId="0" borderId="72" xfId="0" applyFont="1" applyBorder="1" applyAlignment="1">
      <alignment horizontal="center" vertical="center"/>
    </xf>
    <xf numFmtId="0" fontId="28" fillId="0" borderId="73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166" fontId="28" fillId="5" borderId="52" xfId="0" applyNumberFormat="1" applyFont="1" applyFill="1" applyBorder="1" applyAlignment="1">
      <alignment horizontal="center" vertical="center"/>
    </xf>
    <xf numFmtId="166" fontId="28" fillId="5" borderId="70" xfId="0" applyNumberFormat="1" applyFont="1" applyFill="1" applyBorder="1" applyAlignment="1">
      <alignment horizontal="center" vertical="center"/>
    </xf>
    <xf numFmtId="166" fontId="28" fillId="5" borderId="54" xfId="0" applyNumberFormat="1" applyFont="1" applyFill="1" applyBorder="1" applyAlignment="1">
      <alignment horizontal="center" vertical="center"/>
    </xf>
    <xf numFmtId="166" fontId="28" fillId="5" borderId="59" xfId="0" applyNumberFormat="1" applyFont="1" applyFill="1" applyBorder="1" applyAlignment="1">
      <alignment horizontal="center" vertical="center"/>
    </xf>
    <xf numFmtId="166" fontId="28" fillId="5" borderId="67" xfId="0" applyNumberFormat="1" applyFont="1" applyFill="1" applyBorder="1" applyAlignment="1">
      <alignment horizontal="center" vertical="center"/>
    </xf>
    <xf numFmtId="166" fontId="28" fillId="5" borderId="68" xfId="0" applyNumberFormat="1" applyFont="1" applyFill="1" applyBorder="1" applyAlignment="1">
      <alignment horizontal="center" vertical="center"/>
    </xf>
    <xf numFmtId="166" fontId="28" fillId="5" borderId="69" xfId="0" applyNumberFormat="1" applyFont="1" applyFill="1" applyBorder="1" applyAlignment="1">
      <alignment horizontal="center" vertical="center"/>
    </xf>
    <xf numFmtId="166" fontId="28" fillId="5" borderId="68" xfId="0" applyNumberFormat="1" applyFont="1" applyFill="1" applyBorder="1" applyAlignment="1">
      <alignment horizontal="right" vertical="center"/>
    </xf>
    <xf numFmtId="166" fontId="28" fillId="5" borderId="69" xfId="0" applyNumberFormat="1" applyFont="1" applyFill="1" applyBorder="1" applyAlignment="1">
      <alignment horizontal="right" vertical="center"/>
    </xf>
    <xf numFmtId="164" fontId="32" fillId="6" borderId="49" xfId="0" applyNumberFormat="1" applyFont="1" applyFill="1" applyBorder="1" applyAlignment="1">
      <alignment horizontal="center" vertical="center" wrapText="1"/>
    </xf>
    <xf numFmtId="0" fontId="34" fillId="5" borderId="4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32" fillId="6" borderId="75" xfId="0" applyFont="1" applyFill="1" applyBorder="1" applyAlignment="1">
      <alignment horizontal="center" vertical="center" wrapText="1"/>
    </xf>
    <xf numFmtId="0" fontId="32" fillId="6" borderId="76" xfId="0" applyFont="1" applyFill="1" applyBorder="1" applyAlignment="1">
      <alignment horizontal="center" vertical="center" wrapText="1"/>
    </xf>
    <xf numFmtId="0" fontId="32" fillId="6" borderId="77" xfId="0" applyFont="1" applyFill="1" applyBorder="1" applyAlignment="1">
      <alignment horizontal="center" vertical="center" wrapText="1"/>
    </xf>
    <xf numFmtId="0" fontId="32" fillId="6" borderId="78" xfId="0" applyFont="1" applyFill="1" applyBorder="1" applyAlignment="1">
      <alignment horizontal="center" vertical="center" wrapText="1"/>
    </xf>
    <xf numFmtId="0" fontId="32" fillId="6" borderId="77" xfId="0" applyFont="1" applyFill="1" applyBorder="1" applyAlignment="1">
      <alignment horizontal="center" vertical="center"/>
    </xf>
    <xf numFmtId="0" fontId="32" fillId="6" borderId="75" xfId="0" applyFont="1" applyFill="1" applyBorder="1" applyAlignment="1">
      <alignment horizontal="center" vertical="center"/>
    </xf>
    <xf numFmtId="0" fontId="34" fillId="5" borderId="64" xfId="0" applyFont="1" applyFill="1" applyBorder="1" applyAlignment="1">
      <alignment horizontal="center" vertical="center"/>
    </xf>
    <xf numFmtId="0" fontId="34" fillId="5" borderId="73" xfId="0" applyFont="1" applyFill="1" applyBorder="1" applyAlignment="1">
      <alignment horizontal="center" vertical="center"/>
    </xf>
    <xf numFmtId="0" fontId="34" fillId="5" borderId="65" xfId="0" applyFont="1" applyFill="1" applyBorder="1" applyAlignment="1">
      <alignment horizontal="center" vertical="center"/>
    </xf>
    <xf numFmtId="0" fontId="34" fillId="5" borderId="66" xfId="0" applyFont="1" applyFill="1" applyBorder="1" applyAlignment="1">
      <alignment horizontal="center" vertical="center"/>
    </xf>
    <xf numFmtId="0" fontId="34" fillId="5" borderId="61" xfId="0" applyFont="1" applyFill="1" applyBorder="1" applyAlignment="1">
      <alignment horizontal="center" vertical="center"/>
    </xf>
    <xf numFmtId="0" fontId="34" fillId="5" borderId="56" xfId="0" applyFont="1" applyFill="1" applyBorder="1" applyAlignment="1">
      <alignment horizontal="center" vertical="center"/>
    </xf>
    <xf numFmtId="0" fontId="34" fillId="5" borderId="63" xfId="0" applyFont="1" applyFill="1" applyBorder="1" applyAlignment="1">
      <alignment horizontal="center" vertical="center"/>
    </xf>
    <xf numFmtId="0" fontId="31" fillId="2" borderId="44" xfId="0" applyFont="1" applyFill="1" applyBorder="1" applyAlignment="1">
      <alignment horizontal="center" vertical="center" wrapText="1"/>
    </xf>
    <xf numFmtId="0" fontId="31" fillId="2" borderId="79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left" vertical="center" wrapText="1"/>
    </xf>
    <xf numFmtId="0" fontId="31" fillId="2" borderId="37" xfId="0" applyFont="1" applyFill="1" applyBorder="1" applyAlignment="1">
      <alignment horizontal="left" vertical="center" wrapText="1"/>
    </xf>
    <xf numFmtId="166" fontId="31" fillId="5" borderId="17" xfId="0" applyNumberFormat="1" applyFont="1" applyFill="1" applyBorder="1" applyAlignment="1">
      <alignment horizontal="center" vertical="center"/>
    </xf>
    <xf numFmtId="166" fontId="2" fillId="5" borderId="52" xfId="0" applyNumberFormat="1" applyFont="1" applyFill="1" applyBorder="1" applyAlignment="1">
      <alignment horizontal="center" vertical="center"/>
    </xf>
    <xf numFmtId="166" fontId="2" fillId="5" borderId="54" xfId="0" applyNumberFormat="1" applyFont="1" applyFill="1" applyBorder="1" applyAlignment="1">
      <alignment horizontal="center" vertical="center"/>
    </xf>
    <xf numFmtId="166" fontId="2" fillId="5" borderId="59" xfId="0" applyNumberFormat="1" applyFont="1" applyFill="1" applyBorder="1" applyAlignment="1">
      <alignment horizontal="center" vertical="center"/>
    </xf>
    <xf numFmtId="166" fontId="2" fillId="5" borderId="67" xfId="0" applyNumberFormat="1" applyFont="1" applyFill="1" applyBorder="1" applyAlignment="1">
      <alignment horizontal="center" vertical="center"/>
    </xf>
    <xf numFmtId="166" fontId="2" fillId="5" borderId="68" xfId="0" applyNumberFormat="1" applyFont="1" applyFill="1" applyBorder="1" applyAlignment="1">
      <alignment horizontal="center" vertical="center"/>
    </xf>
    <xf numFmtId="166" fontId="2" fillId="5" borderId="69" xfId="0" applyNumberFormat="1" applyFont="1" applyFill="1" applyBorder="1" applyAlignment="1">
      <alignment horizontal="center" vertical="center"/>
    </xf>
    <xf numFmtId="0" fontId="35" fillId="2" borderId="40" xfId="0" applyFont="1" applyFill="1" applyBorder="1" applyAlignment="1">
      <alignment horizontal="center" vertical="center"/>
    </xf>
    <xf numFmtId="0" fontId="20" fillId="5" borderId="64" xfId="0" applyFont="1" applyFill="1" applyBorder="1" applyAlignment="1">
      <alignment horizontal="center" vertical="center"/>
    </xf>
    <xf numFmtId="0" fontId="20" fillId="5" borderId="65" xfId="0" applyFont="1" applyFill="1" applyBorder="1" applyAlignment="1">
      <alignment horizontal="center" vertical="center"/>
    </xf>
    <xf numFmtId="0" fontId="20" fillId="5" borderId="66" xfId="0" applyFont="1" applyFill="1" applyBorder="1" applyAlignment="1">
      <alignment horizontal="center" vertical="center"/>
    </xf>
    <xf numFmtId="0" fontId="20" fillId="5" borderId="61" xfId="0" applyFont="1" applyFill="1" applyBorder="1" applyAlignment="1">
      <alignment horizontal="center" vertical="center"/>
    </xf>
    <xf numFmtId="0" fontId="20" fillId="5" borderId="56" xfId="0" applyFont="1" applyFill="1" applyBorder="1" applyAlignment="1">
      <alignment horizontal="center" vertical="center"/>
    </xf>
    <xf numFmtId="0" fontId="20" fillId="5" borderId="63" xfId="0" applyFont="1" applyFill="1" applyBorder="1" applyAlignment="1">
      <alignment horizontal="center" vertical="center"/>
    </xf>
    <xf numFmtId="164" fontId="36" fillId="2" borderId="49" xfId="0" applyNumberFormat="1" applyFont="1" applyFill="1" applyBorder="1" applyAlignment="1">
      <alignment horizontal="center" wrapText="1"/>
    </xf>
    <xf numFmtId="0" fontId="21" fillId="5" borderId="56" xfId="0" applyFont="1" applyFill="1" applyBorder="1" applyAlignment="1">
      <alignment horizontal="center" vertical="center"/>
    </xf>
    <xf numFmtId="0" fontId="33" fillId="6" borderId="75" xfId="0" applyFont="1" applyFill="1" applyBorder="1" applyAlignment="1">
      <alignment horizontal="center" wrapText="1"/>
    </xf>
    <xf numFmtId="0" fontId="33" fillId="6" borderId="77" xfId="0" applyFont="1" applyFill="1" applyBorder="1" applyAlignment="1">
      <alignment horizontal="center" wrapText="1"/>
    </xf>
    <xf numFmtId="0" fontId="33" fillId="6" borderId="80" xfId="0" applyFont="1" applyFill="1" applyBorder="1" applyAlignment="1">
      <alignment horizontal="center" wrapText="1"/>
    </xf>
    <xf numFmtId="0" fontId="33" fillId="6" borderId="78" xfId="0" applyFont="1" applyFill="1" applyBorder="1" applyAlignment="1">
      <alignment horizontal="center" wrapText="1"/>
    </xf>
    <xf numFmtId="164" fontId="33" fillId="0" borderId="0" xfId="0" applyNumberFormat="1" applyFont="1" applyAlignment="1">
      <alignment horizontal="center" wrapText="1"/>
    </xf>
    <xf numFmtId="0" fontId="22" fillId="5" borderId="56" xfId="0" applyFont="1" applyFill="1" applyBorder="1" applyAlignment="1">
      <alignment horizontal="center" vertical="center"/>
    </xf>
    <xf numFmtId="0" fontId="33" fillId="6" borderId="77" xfId="0" applyFont="1" applyFill="1" applyBorder="1" applyAlignment="1">
      <alignment horizontal="center"/>
    </xf>
    <xf numFmtId="0" fontId="22" fillId="5" borderId="61" xfId="0" applyFont="1" applyFill="1" applyBorder="1" applyAlignment="1">
      <alignment horizontal="center" vertical="center"/>
    </xf>
    <xf numFmtId="166" fontId="2" fillId="5" borderId="68" xfId="0" applyNumberFormat="1" applyFont="1" applyFill="1" applyBorder="1" applyAlignment="1">
      <alignment horizontal="right" vertical="center"/>
    </xf>
    <xf numFmtId="166" fontId="2" fillId="5" borderId="69" xfId="0" applyNumberFormat="1" applyFont="1" applyFill="1" applyBorder="1" applyAlignment="1">
      <alignment horizontal="right" vertical="center"/>
    </xf>
    <xf numFmtId="0" fontId="33" fillId="6" borderId="75" xfId="0" applyFont="1" applyFill="1" applyBorder="1" applyAlignment="1">
      <alignment horizontal="center"/>
    </xf>
    <xf numFmtId="0" fontId="33" fillId="6" borderId="75" xfId="0" applyFont="1" applyFill="1" applyBorder="1" applyAlignment="1">
      <alignment horizontal="center" vertical="center" wrapText="1"/>
    </xf>
    <xf numFmtId="0" fontId="33" fillId="6" borderId="77" xfId="0" applyFont="1" applyFill="1" applyBorder="1" applyAlignment="1">
      <alignment horizontal="center" vertical="center" wrapText="1"/>
    </xf>
    <xf numFmtId="0" fontId="33" fillId="6" borderId="80" xfId="0" applyFont="1" applyFill="1" applyBorder="1" applyAlignment="1">
      <alignment horizontal="center" vertical="center" wrapText="1"/>
    </xf>
    <xf numFmtId="164" fontId="36" fillId="6" borderId="49" xfId="0" applyNumberFormat="1" applyFont="1" applyFill="1" applyBorder="1" applyAlignment="1">
      <alignment horizontal="center" vertical="center" wrapText="1"/>
    </xf>
    <xf numFmtId="166" fontId="27" fillId="5" borderId="17" xfId="0" applyNumberFormat="1" applyFont="1" applyFill="1" applyBorder="1" applyAlignment="1">
      <alignment horizontal="center" vertical="center"/>
    </xf>
    <xf numFmtId="0" fontId="35" fillId="5" borderId="40" xfId="0" applyFont="1" applyFill="1" applyBorder="1" applyAlignment="1">
      <alignment horizontal="center" vertical="center"/>
    </xf>
    <xf numFmtId="0" fontId="33" fillId="6" borderId="78" xfId="0" applyFont="1" applyFill="1" applyBorder="1" applyAlignment="1">
      <alignment horizontal="center" vertical="center" wrapText="1"/>
    </xf>
    <xf numFmtId="0" fontId="39" fillId="6" borderId="77" xfId="0" applyFont="1" applyFill="1" applyBorder="1" applyAlignment="1">
      <alignment horizontal="center" vertical="center"/>
    </xf>
    <xf numFmtId="0" fontId="33" fillId="6" borderId="77" xfId="0" applyFont="1" applyFill="1" applyBorder="1" applyAlignment="1">
      <alignment horizontal="center" vertical="center"/>
    </xf>
    <xf numFmtId="0" fontId="33" fillId="6" borderId="75" xfId="0" applyFont="1" applyFill="1" applyBorder="1" applyAlignment="1">
      <alignment horizontal="center" vertical="center"/>
    </xf>
    <xf numFmtId="164" fontId="2" fillId="5" borderId="52" xfId="0" applyNumberFormat="1" applyFont="1" applyFill="1" applyBorder="1" applyAlignment="1">
      <alignment horizontal="center" vertical="center"/>
    </xf>
    <xf numFmtId="164" fontId="2" fillId="5" borderId="54" xfId="0" applyNumberFormat="1" applyFont="1" applyFill="1" applyBorder="1" applyAlignment="1">
      <alignment horizontal="center" vertical="center"/>
    </xf>
    <xf numFmtId="164" fontId="2" fillId="5" borderId="59" xfId="0" applyNumberFormat="1" applyFont="1" applyFill="1" applyBorder="1" applyAlignment="1">
      <alignment horizontal="center" vertical="center"/>
    </xf>
    <xf numFmtId="164" fontId="40" fillId="2" borderId="49" xfId="0" applyNumberFormat="1" applyFont="1" applyFill="1" applyBorder="1" applyAlignment="1">
      <alignment horizontal="center" vertical="center" wrapText="1"/>
    </xf>
    <xf numFmtId="0" fontId="37" fillId="6" borderId="75" xfId="0" applyFont="1" applyFill="1" applyBorder="1" applyAlignment="1">
      <alignment horizontal="center" vertical="center" wrapText="1"/>
    </xf>
    <xf numFmtId="0" fontId="37" fillId="6" borderId="77" xfId="0" applyFont="1" applyFill="1" applyBorder="1" applyAlignment="1">
      <alignment horizontal="center" vertical="center" wrapText="1"/>
    </xf>
    <xf numFmtId="0" fontId="37" fillId="6" borderId="80" xfId="0" applyFont="1" applyFill="1" applyBorder="1" applyAlignment="1">
      <alignment horizontal="center" vertical="center" wrapText="1"/>
    </xf>
    <xf numFmtId="164" fontId="37" fillId="0" borderId="0" xfId="0" applyNumberFormat="1" applyFont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/>
    </xf>
    <xf numFmtId="0" fontId="11" fillId="5" borderId="54" xfId="0" applyFont="1" applyFill="1" applyBorder="1" applyAlignment="1">
      <alignment vertical="center"/>
    </xf>
    <xf numFmtId="0" fontId="21" fillId="5" borderId="65" xfId="0" applyFont="1" applyFill="1" applyBorder="1" applyAlignment="1">
      <alignment horizontal="center" vertical="center"/>
    </xf>
    <xf numFmtId="0" fontId="38" fillId="6" borderId="77" xfId="0" applyFont="1" applyFill="1" applyBorder="1" applyAlignment="1">
      <alignment horizontal="center" vertical="center"/>
    </xf>
    <xf numFmtId="0" fontId="37" fillId="6" borderId="78" xfId="0" applyFont="1" applyFill="1" applyBorder="1" applyAlignment="1">
      <alignment horizontal="center" vertical="center" wrapText="1"/>
    </xf>
    <xf numFmtId="0" fontId="2" fillId="5" borderId="54" xfId="0" applyFont="1" applyFill="1" applyBorder="1" applyAlignment="1">
      <alignment horizontal="center" vertical="center"/>
    </xf>
    <xf numFmtId="0" fontId="22" fillId="5" borderId="65" xfId="0" applyFont="1" applyFill="1" applyBorder="1" applyAlignment="1">
      <alignment horizontal="center" vertical="center"/>
    </xf>
    <xf numFmtId="0" fontId="37" fillId="6" borderId="77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22" fillId="5" borderId="64" xfId="0" applyFont="1" applyFill="1" applyBorder="1" applyAlignment="1">
      <alignment horizontal="center" vertical="center"/>
    </xf>
    <xf numFmtId="164" fontId="2" fillId="5" borderId="54" xfId="0" applyNumberFormat="1" applyFont="1" applyFill="1" applyBorder="1" applyAlignment="1">
      <alignment horizontal="right" vertical="center"/>
    </xf>
    <xf numFmtId="164" fontId="2" fillId="5" borderId="59" xfId="0" applyNumberFormat="1" applyFont="1" applyFill="1" applyBorder="1" applyAlignment="1">
      <alignment horizontal="right" vertical="center"/>
    </xf>
    <xf numFmtId="0" fontId="37" fillId="6" borderId="75" xfId="0" applyFont="1" applyFill="1" applyBorder="1" applyAlignment="1">
      <alignment horizontal="center" vertical="center"/>
    </xf>
    <xf numFmtId="164" fontId="2" fillId="5" borderId="59" xfId="5" applyNumberFormat="1" applyFont="1" applyFill="1" applyBorder="1" applyAlignment="1">
      <alignment horizontal="center" vertical="center"/>
    </xf>
    <xf numFmtId="9" fontId="20" fillId="5" borderId="66" xfId="5" applyFont="1" applyFill="1" applyBorder="1" applyAlignment="1">
      <alignment horizontal="center" vertical="center"/>
    </xf>
    <xf numFmtId="9" fontId="33" fillId="6" borderId="77" xfId="5" applyFont="1" applyFill="1" applyBorder="1" applyAlignment="1">
      <alignment horizontal="center" vertical="center" wrapText="1"/>
    </xf>
    <xf numFmtId="164" fontId="11" fillId="5" borderId="54" xfId="0" applyNumberFormat="1" applyFont="1" applyFill="1" applyBorder="1" applyAlignment="1">
      <alignment vertical="center"/>
    </xf>
    <xf numFmtId="164" fontId="2" fillId="5" borderId="81" xfId="0" applyNumberFormat="1" applyFont="1" applyFill="1" applyBorder="1" applyAlignment="1">
      <alignment horizontal="center" vertical="center"/>
    </xf>
    <xf numFmtId="0" fontId="20" fillId="5" borderId="82" xfId="0" applyFont="1" applyFill="1" applyBorder="1" applyAlignment="1">
      <alignment horizontal="center" vertical="center"/>
    </xf>
    <xf numFmtId="167" fontId="2" fillId="0" borderId="52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164" fontId="5" fillId="0" borderId="0" xfId="0" applyNumberFormat="1" applyFont="1" applyAlignment="1">
      <alignment vertical="top"/>
    </xf>
    <xf numFmtId="168" fontId="1" fillId="2" borderId="4" xfId="0" applyNumberFormat="1" applyFont="1" applyFill="1" applyBorder="1" applyAlignment="1">
      <alignment horizontal="center" vertical="center"/>
    </xf>
    <xf numFmtId="168" fontId="1" fillId="2" borderId="9" xfId="0" applyNumberFormat="1" applyFont="1" applyFill="1" applyBorder="1" applyAlignment="1">
      <alignment horizontal="center" vertical="center"/>
    </xf>
    <xf numFmtId="168" fontId="1" fillId="0" borderId="29" xfId="0" applyNumberFormat="1" applyFont="1" applyBorder="1" applyAlignment="1">
      <alignment horizontal="center" vertical="center"/>
    </xf>
    <xf numFmtId="168" fontId="1" fillId="0" borderId="83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vertical="top"/>
    </xf>
    <xf numFmtId="0" fontId="31" fillId="5" borderId="17" xfId="0" applyFont="1" applyFill="1" applyBorder="1" applyAlignment="1">
      <alignment horizontal="center" vertical="center"/>
    </xf>
    <xf numFmtId="0" fontId="28" fillId="5" borderId="54" xfId="0" applyFont="1" applyFill="1" applyBorder="1" applyAlignment="1">
      <alignment horizontal="center" vertical="center"/>
    </xf>
    <xf numFmtId="0" fontId="28" fillId="5" borderId="59" xfId="0" applyFont="1" applyFill="1" applyBorder="1" applyAlignment="1">
      <alignment horizontal="center" vertical="center"/>
    </xf>
    <xf numFmtId="0" fontId="28" fillId="5" borderId="67" xfId="0" applyFont="1" applyFill="1" applyBorder="1" applyAlignment="1">
      <alignment horizontal="center" vertical="center"/>
    </xf>
    <xf numFmtId="0" fontId="28" fillId="5" borderId="68" xfId="0" applyFont="1" applyFill="1" applyBorder="1" applyAlignment="1">
      <alignment horizontal="center" vertical="center"/>
    </xf>
    <xf numFmtId="0" fontId="28" fillId="5" borderId="69" xfId="0" applyFont="1" applyFill="1" applyBorder="1" applyAlignment="1">
      <alignment horizontal="center" vertical="center"/>
    </xf>
    <xf numFmtId="0" fontId="28" fillId="5" borderId="68" xfId="0" applyFont="1" applyFill="1" applyBorder="1" applyAlignment="1">
      <alignment horizontal="right" vertical="center"/>
    </xf>
    <xf numFmtId="0" fontId="28" fillId="5" borderId="69" xfId="0" applyFont="1" applyFill="1" applyBorder="1" applyAlignment="1">
      <alignment horizontal="right" vertical="center"/>
    </xf>
    <xf numFmtId="0" fontId="11" fillId="0" borderId="55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21" fillId="5" borderId="64" xfId="0" applyFont="1" applyFill="1" applyBorder="1" applyAlignment="1">
      <alignment horizontal="center" vertical="center"/>
    </xf>
    <xf numFmtId="0" fontId="38" fillId="6" borderId="75" xfId="0" applyFont="1" applyFill="1" applyBorder="1" applyAlignment="1">
      <alignment horizontal="center" vertical="center" wrapText="1"/>
    </xf>
    <xf numFmtId="0" fontId="38" fillId="6" borderId="77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vertical="center"/>
    </xf>
    <xf numFmtId="0" fontId="6" fillId="0" borderId="9" xfId="3" applyFont="1" applyBorder="1" applyAlignment="1">
      <alignment horizontal="center" vertical="center"/>
    </xf>
    <xf numFmtId="0" fontId="6" fillId="0" borderId="87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6" fillId="3" borderId="88" xfId="3" applyFont="1" applyFill="1" applyBorder="1" applyAlignment="1">
      <alignment horizontal="center" vertical="center"/>
    </xf>
    <xf numFmtId="0" fontId="6" fillId="3" borderId="89" xfId="3" applyFont="1" applyFill="1" applyBorder="1" applyAlignment="1">
      <alignment horizontal="center" vertical="center"/>
    </xf>
    <xf numFmtId="0" fontId="6" fillId="3" borderId="21" xfId="3" applyFont="1" applyFill="1" applyBorder="1" applyAlignment="1">
      <alignment horizontal="center" vertical="center"/>
    </xf>
    <xf numFmtId="0" fontId="6" fillId="3" borderId="15" xfId="3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0" fontId="1" fillId="3" borderId="15" xfId="4" applyFont="1" applyFill="1" applyBorder="1" applyAlignment="1">
      <alignment horizontal="center" vertical="center"/>
    </xf>
    <xf numFmtId="0" fontId="1" fillId="3" borderId="90" xfId="3" applyFont="1" applyFill="1" applyBorder="1" applyAlignment="1">
      <alignment horizontal="center" vertical="center"/>
    </xf>
    <xf numFmtId="0" fontId="6" fillId="3" borderId="54" xfId="3" applyFont="1" applyFill="1" applyBorder="1" applyAlignment="1">
      <alignment horizontal="center" vertical="center"/>
    </xf>
    <xf numFmtId="0" fontId="6" fillId="3" borderId="55" xfId="3" applyFont="1" applyFill="1" applyBorder="1" applyAlignment="1">
      <alignment horizontal="center" vertical="center"/>
    </xf>
    <xf numFmtId="0" fontId="6" fillId="3" borderId="22" xfId="3" applyFont="1" applyFill="1" applyBorder="1" applyAlignment="1">
      <alignment horizontal="center" vertical="center"/>
    </xf>
    <xf numFmtId="0" fontId="6" fillId="3" borderId="10" xfId="3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3" borderId="36" xfId="4" applyFont="1" applyFill="1" applyBorder="1" applyAlignment="1">
      <alignment horizontal="center" vertical="center"/>
    </xf>
    <xf numFmtId="0" fontId="1" fillId="3" borderId="65" xfId="3" applyFont="1" applyFill="1" applyBorder="1" applyAlignment="1">
      <alignment horizontal="center" vertical="center"/>
    </xf>
    <xf numFmtId="0" fontId="6" fillId="3" borderId="44" xfId="3" applyFont="1" applyFill="1" applyBorder="1" applyAlignment="1">
      <alignment horizontal="center" vertical="center"/>
    </xf>
    <xf numFmtId="0" fontId="6" fillId="3" borderId="45" xfId="3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vertical="center"/>
    </xf>
    <xf numFmtId="0" fontId="1" fillId="3" borderId="45" xfId="4" applyFont="1" applyFill="1" applyBorder="1" applyAlignment="1">
      <alignment horizontal="center" vertical="center"/>
    </xf>
    <xf numFmtId="0" fontId="1" fillId="3" borderId="10" xfId="4" applyFont="1" applyFill="1" applyBorder="1" applyAlignment="1">
      <alignment horizontal="center" vertical="center"/>
    </xf>
    <xf numFmtId="0" fontId="6" fillId="3" borderId="16" xfId="3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0" fontId="1" fillId="3" borderId="16" xfId="4" applyFont="1" applyFill="1" applyBorder="1" applyAlignment="1">
      <alignment horizontal="center" vertical="center"/>
    </xf>
    <xf numFmtId="0" fontId="6" fillId="3" borderId="87" xfId="3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vertical="center"/>
    </xf>
    <xf numFmtId="0" fontId="1" fillId="3" borderId="7" xfId="4" applyFont="1" applyFill="1" applyBorder="1" applyAlignment="1">
      <alignment horizontal="center" vertical="center"/>
    </xf>
    <xf numFmtId="0" fontId="6" fillId="3" borderId="65" xfId="3" applyFont="1" applyFill="1" applyBorder="1" applyAlignment="1">
      <alignment horizontal="center" vertical="center"/>
    </xf>
    <xf numFmtId="0" fontId="6" fillId="0" borderId="57" xfId="3" applyFont="1" applyBorder="1" applyAlignment="1">
      <alignment horizontal="center" vertical="center"/>
    </xf>
    <xf numFmtId="0" fontId="6" fillId="0" borderId="58" xfId="3" applyFont="1" applyBorder="1" applyAlignment="1">
      <alignment horizontal="center" vertical="center"/>
    </xf>
    <xf numFmtId="0" fontId="6" fillId="0" borderId="91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4" applyFont="1" applyBorder="1" applyAlignment="1">
      <alignment horizontal="center" vertical="center"/>
    </xf>
    <xf numFmtId="0" fontId="6" fillId="0" borderId="92" xfId="3" applyFont="1" applyBorder="1" applyAlignment="1">
      <alignment horizontal="center" vertical="center"/>
    </xf>
    <xf numFmtId="0" fontId="6" fillId="0" borderId="93" xfId="3" applyFont="1" applyBorder="1" applyAlignment="1">
      <alignment horizontal="center" vertical="center"/>
    </xf>
    <xf numFmtId="0" fontId="6" fillId="0" borderId="94" xfId="3" applyFont="1" applyBorder="1" applyAlignment="1">
      <alignment horizontal="center" vertical="center"/>
    </xf>
    <xf numFmtId="0" fontId="6" fillId="0" borderId="95" xfId="3" applyFont="1" applyBorder="1" applyAlignment="1">
      <alignment horizontal="center" vertical="center"/>
    </xf>
    <xf numFmtId="0" fontId="1" fillId="0" borderId="95" xfId="0" applyFont="1" applyBorder="1" applyAlignment="1">
      <alignment vertical="center"/>
    </xf>
    <xf numFmtId="0" fontId="1" fillId="0" borderId="95" xfId="4" applyFont="1" applyBorder="1" applyAlignment="1">
      <alignment horizontal="center" vertical="center"/>
    </xf>
    <xf numFmtId="0" fontId="6" fillId="3" borderId="97" xfId="3" applyFont="1" applyFill="1" applyBorder="1" applyAlignment="1">
      <alignment horizontal="center" vertical="center"/>
    </xf>
    <xf numFmtId="0" fontId="6" fillId="3" borderId="98" xfId="3" applyFont="1" applyFill="1" applyBorder="1" applyAlignment="1">
      <alignment horizontal="center" vertical="center"/>
    </xf>
    <xf numFmtId="0" fontId="6" fillId="3" borderId="93" xfId="3" applyFont="1" applyFill="1" applyBorder="1" applyAlignment="1">
      <alignment horizontal="center" vertical="center"/>
    </xf>
    <xf numFmtId="0" fontId="6" fillId="3" borderId="92" xfId="3" applyFont="1" applyFill="1" applyBorder="1" applyAlignment="1">
      <alignment horizontal="center" vertical="center"/>
    </xf>
    <xf numFmtId="0" fontId="6" fillId="3" borderId="17" xfId="3" applyFont="1" applyFill="1" applyBorder="1" applyAlignment="1">
      <alignment horizontal="center" vertical="center"/>
    </xf>
    <xf numFmtId="0" fontId="6" fillId="2" borderId="88" xfId="3" applyFont="1" applyFill="1" applyBorder="1" applyAlignment="1">
      <alignment horizontal="center" vertical="center"/>
    </xf>
    <xf numFmtId="0" fontId="6" fillId="2" borderId="89" xfId="3" applyFont="1" applyFill="1" applyBorder="1" applyAlignment="1">
      <alignment horizontal="center" vertical="center"/>
    </xf>
    <xf numFmtId="0" fontId="1" fillId="2" borderId="89" xfId="0" applyFont="1" applyFill="1" applyBorder="1" applyAlignment="1">
      <alignment vertical="center"/>
    </xf>
    <xf numFmtId="0" fontId="1" fillId="2" borderId="89" xfId="4" applyFont="1" applyFill="1" applyBorder="1" applyAlignment="1">
      <alignment horizontal="center" vertical="center"/>
    </xf>
    <xf numFmtId="0" fontId="6" fillId="2" borderId="54" xfId="3" applyFont="1" applyFill="1" applyBorder="1" applyAlignment="1">
      <alignment horizontal="center" vertical="center"/>
    </xf>
    <xf numFmtId="0" fontId="6" fillId="2" borderId="55" xfId="3" applyFont="1" applyFill="1" applyBorder="1" applyAlignment="1">
      <alignment horizontal="center" vertical="center"/>
    </xf>
    <xf numFmtId="0" fontId="6" fillId="2" borderId="59" xfId="3" applyFont="1" applyFill="1" applyBorder="1" applyAlignment="1">
      <alignment horizontal="center" vertical="center"/>
    </xf>
    <xf numFmtId="0" fontId="6" fillId="2" borderId="60" xfId="3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vertical="center"/>
    </xf>
    <xf numFmtId="0" fontId="1" fillId="2" borderId="60" xfId="4" applyFont="1" applyFill="1" applyBorder="1" applyAlignment="1">
      <alignment horizontal="center" vertical="center"/>
    </xf>
    <xf numFmtId="0" fontId="6" fillId="6" borderId="10" xfId="3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vertical="center"/>
    </xf>
    <xf numFmtId="0" fontId="1" fillId="6" borderId="10" xfId="4" applyFont="1" applyFill="1" applyBorder="1" applyAlignment="1">
      <alignment horizontal="center" vertical="center"/>
    </xf>
    <xf numFmtId="0" fontId="6" fillId="6" borderId="15" xfId="3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5" xfId="4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 wrapText="1"/>
    </xf>
    <xf numFmtId="164" fontId="17" fillId="0" borderId="43" xfId="0" applyNumberFormat="1" applyFont="1" applyBorder="1" applyAlignment="1">
      <alignment horizontal="center" vertical="center" wrapText="1"/>
    </xf>
    <xf numFmtId="20" fontId="28" fillId="5" borderId="68" xfId="0" applyNumberFormat="1" applyFont="1" applyFill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0" fontId="1" fillId="2" borderId="55" xfId="0" applyFont="1" applyFill="1" applyBorder="1" applyAlignment="1">
      <alignment vertical="center"/>
    </xf>
    <xf numFmtId="0" fontId="1" fillId="2" borderId="55" xfId="4" applyFont="1" applyFill="1" applyBorder="1" applyAlignment="1">
      <alignment horizontal="center" vertical="center"/>
    </xf>
    <xf numFmtId="0" fontId="6" fillId="2" borderId="36" xfId="3" applyFont="1" applyFill="1" applyBorder="1" applyAlignment="1">
      <alignment horizontal="center" vertical="center"/>
    </xf>
    <xf numFmtId="0" fontId="1" fillId="2" borderId="36" xfId="4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" fillId="2" borderId="15" xfId="4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vertical="center"/>
    </xf>
    <xf numFmtId="0" fontId="6" fillId="2" borderId="0" xfId="3" applyFont="1" applyFill="1" applyAlignment="1">
      <alignment horizontal="left" vertical="center"/>
    </xf>
    <xf numFmtId="0" fontId="6" fillId="2" borderId="45" xfId="3" applyFont="1" applyFill="1" applyBorder="1" applyAlignment="1">
      <alignment horizontal="center" vertical="center"/>
    </xf>
    <xf numFmtId="0" fontId="1" fillId="2" borderId="45" xfId="4" applyFont="1" applyFill="1" applyBorder="1" applyAlignment="1">
      <alignment horizontal="center" vertical="center"/>
    </xf>
    <xf numFmtId="0" fontId="41" fillId="0" borderId="54" xfId="0" applyFont="1" applyBorder="1" applyAlignment="1">
      <alignment horizontal="center" vertical="center"/>
    </xf>
    <xf numFmtId="0" fontId="41" fillId="0" borderId="68" xfId="0" applyFont="1" applyBorder="1" applyAlignment="1">
      <alignment horizontal="center" vertical="center"/>
    </xf>
    <xf numFmtId="0" fontId="41" fillId="0" borderId="55" xfId="0" applyFont="1" applyBorder="1" applyAlignment="1">
      <alignment horizontal="center" vertical="center"/>
    </xf>
    <xf numFmtId="0" fontId="41" fillId="0" borderId="59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60" xfId="0" applyFont="1" applyBorder="1" applyAlignment="1">
      <alignment horizontal="center" vertical="center"/>
    </xf>
    <xf numFmtId="47" fontId="28" fillId="5" borderId="67" xfId="0" applyNumberFormat="1" applyFont="1" applyFill="1" applyBorder="1" applyAlignment="1">
      <alignment horizontal="center" vertical="center"/>
    </xf>
    <xf numFmtId="47" fontId="28" fillId="5" borderId="68" xfId="0" applyNumberFormat="1" applyFont="1" applyFill="1" applyBorder="1" applyAlignment="1">
      <alignment horizontal="center" vertical="center"/>
    </xf>
    <xf numFmtId="0" fontId="11" fillId="0" borderId="52" xfId="0" applyFont="1" applyBorder="1" applyAlignment="1">
      <alignment horizontal="right" vertical="center"/>
    </xf>
    <xf numFmtId="0" fontId="11" fillId="0" borderId="54" xfId="0" applyFont="1" applyBorder="1" applyAlignment="1">
      <alignment horizontal="right" vertical="center"/>
    </xf>
    <xf numFmtId="164" fontId="11" fillId="5" borderId="52" xfId="0" applyNumberFormat="1" applyFont="1" applyFill="1" applyBorder="1" applyAlignment="1">
      <alignment horizontal="center" vertical="center"/>
    </xf>
    <xf numFmtId="164" fontId="11" fillId="5" borderId="54" xfId="0" applyNumberFormat="1" applyFont="1" applyFill="1" applyBorder="1" applyAlignment="1">
      <alignment horizontal="center" vertical="center"/>
    </xf>
    <xf numFmtId="0" fontId="11" fillId="0" borderId="70" xfId="0" applyFont="1" applyBorder="1" applyAlignment="1">
      <alignment horizontal="right" vertical="center"/>
    </xf>
    <xf numFmtId="47" fontId="6" fillId="0" borderId="15" xfId="3" applyNumberFormat="1" applyFont="1" applyBorder="1" applyAlignment="1">
      <alignment horizontal="center" vertical="center"/>
    </xf>
    <xf numFmtId="0" fontId="45" fillId="8" borderId="0" xfId="0" applyFont="1" applyFill="1" applyAlignment="1">
      <alignment horizontal="center" vertical="center"/>
    </xf>
    <xf numFmtId="0" fontId="46" fillId="0" borderId="0" xfId="0" applyFont="1"/>
    <xf numFmtId="0" fontId="44" fillId="4" borderId="0" xfId="0" applyFont="1" applyFill="1" applyAlignment="1">
      <alignment horizontal="center" vertical="center"/>
    </xf>
    <xf numFmtId="0" fontId="47" fillId="2" borderId="34" xfId="0" applyFont="1" applyFill="1" applyBorder="1" applyAlignment="1">
      <alignment horizontal="center"/>
    </xf>
    <xf numFmtId="0" fontId="47" fillId="2" borderId="18" xfId="0" applyFont="1" applyFill="1" applyBorder="1" applyAlignment="1">
      <alignment horizontal="center"/>
    </xf>
    <xf numFmtId="0" fontId="47" fillId="2" borderId="100" xfId="0" applyFont="1" applyFill="1" applyBorder="1" applyAlignment="1">
      <alignment horizontal="center" textRotation="69"/>
    </xf>
    <xf numFmtId="0" fontId="47" fillId="0" borderId="74" xfId="0" applyFont="1" applyBorder="1" applyAlignment="1">
      <alignment horizontal="center" textRotation="69"/>
    </xf>
    <xf numFmtId="0" fontId="47" fillId="4" borderId="9" xfId="0" applyFont="1" applyFill="1" applyBorder="1" applyAlignment="1">
      <alignment horizontal="center" textRotation="69"/>
    </xf>
    <xf numFmtId="0" fontId="48" fillId="8" borderId="101" xfId="0" applyFont="1" applyFill="1" applyBorder="1" applyAlignment="1">
      <alignment horizontal="center" vertical="top" wrapText="1"/>
    </xf>
    <xf numFmtId="0" fontId="50" fillId="0" borderId="102" xfId="0" applyFont="1" applyBorder="1" applyAlignment="1">
      <alignment horizontal="right" vertical="center"/>
    </xf>
    <xf numFmtId="0" fontId="51" fillId="0" borderId="103" xfId="0" applyFont="1" applyBorder="1" applyAlignment="1">
      <alignment vertical="center"/>
    </xf>
    <xf numFmtId="0" fontId="46" fillId="0" borderId="104" xfId="0" quotePrefix="1" applyFont="1" applyBorder="1"/>
    <xf numFmtId="0" fontId="46" fillId="0" borderId="104" xfId="0" applyFont="1" applyBorder="1"/>
    <xf numFmtId="0" fontId="46" fillId="0" borderId="103" xfId="0" quotePrefix="1" applyFont="1" applyBorder="1"/>
    <xf numFmtId="0" fontId="46" fillId="2" borderId="103" xfId="0" applyFont="1" applyFill="1" applyBorder="1"/>
    <xf numFmtId="0" fontId="46" fillId="0" borderId="103" xfId="0" applyFont="1" applyBorder="1"/>
    <xf numFmtId="0" fontId="46" fillId="0" borderId="102" xfId="0" applyFont="1" applyBorder="1"/>
    <xf numFmtId="0" fontId="52" fillId="2" borderId="105" xfId="0" applyFont="1" applyFill="1" applyBorder="1" applyAlignment="1">
      <alignment horizontal="center"/>
    </xf>
    <xf numFmtId="0" fontId="50" fillId="0" borderId="106" xfId="0" applyFont="1" applyBorder="1" applyAlignment="1">
      <alignment horizontal="right" vertical="center"/>
    </xf>
    <xf numFmtId="0" fontId="51" fillId="0" borderId="104" xfId="0" applyFont="1" applyBorder="1" applyAlignment="1">
      <alignment vertical="center"/>
    </xf>
    <xf numFmtId="0" fontId="46" fillId="2" borderId="104" xfId="0" applyFont="1" applyFill="1" applyBorder="1"/>
    <xf numFmtId="0" fontId="46" fillId="0" borderId="106" xfId="0" applyFont="1" applyBorder="1"/>
    <xf numFmtId="0" fontId="52" fillId="2" borderId="99" xfId="0" applyFont="1" applyFill="1" applyBorder="1" applyAlignment="1">
      <alignment horizontal="center"/>
    </xf>
    <xf numFmtId="0" fontId="50" fillId="0" borderId="106" xfId="3" applyFont="1" applyBorder="1" applyAlignment="1">
      <alignment horizontal="right" vertical="center"/>
    </xf>
    <xf numFmtId="0" fontId="50" fillId="0" borderId="102" xfId="0" applyFont="1" applyBorder="1" applyAlignment="1">
      <alignment vertical="center"/>
    </xf>
    <xf numFmtId="0" fontId="50" fillId="0" borderId="106" xfId="0" applyFont="1" applyBorder="1" applyAlignment="1">
      <alignment vertical="center"/>
    </xf>
    <xf numFmtId="0" fontId="50" fillId="2" borderId="102" xfId="3" applyFont="1" applyFill="1" applyBorder="1" applyAlignment="1">
      <alignment vertical="center"/>
    </xf>
    <xf numFmtId="0" fontId="50" fillId="2" borderId="106" xfId="3" applyFont="1" applyFill="1" applyBorder="1" applyAlignment="1">
      <alignment vertical="center"/>
    </xf>
    <xf numFmtId="0" fontId="46" fillId="0" borderId="55" xfId="0" applyFont="1" applyBorder="1"/>
    <xf numFmtId="0" fontId="50" fillId="0" borderId="102" xfId="3" applyFont="1" applyBorder="1" applyAlignment="1">
      <alignment horizontal="right" vertical="center"/>
    </xf>
    <xf numFmtId="169" fontId="28" fillId="5" borderId="70" xfId="0" applyNumberFormat="1" applyFont="1" applyFill="1" applyBorder="1" applyAlignment="1">
      <alignment horizontal="center" vertical="center"/>
    </xf>
    <xf numFmtId="0" fontId="11" fillId="0" borderId="70" xfId="0" applyFont="1" applyBorder="1" applyAlignment="1">
      <alignment vertical="center"/>
    </xf>
    <xf numFmtId="0" fontId="38" fillId="6" borderId="76" xfId="0" applyFont="1" applyFill="1" applyBorder="1" applyAlignment="1">
      <alignment horizontal="center" vertical="center" wrapText="1"/>
    </xf>
    <xf numFmtId="0" fontId="0" fillId="7" borderId="38" xfId="0" applyFill="1" applyBorder="1"/>
    <xf numFmtId="0" fontId="6" fillId="0" borderId="11" xfId="0" applyFont="1" applyBorder="1" applyAlignment="1">
      <alignment horizontal="center" textRotation="69"/>
    </xf>
    <xf numFmtId="0" fontId="50" fillId="0" borderId="107" xfId="0" applyFont="1" applyBorder="1" applyAlignment="1">
      <alignment horizontal="right" vertical="center"/>
    </xf>
    <xf numFmtId="0" fontId="51" fillId="0" borderId="108" xfId="0" applyFont="1" applyBorder="1" applyAlignment="1">
      <alignment vertical="center"/>
    </xf>
    <xf numFmtId="0" fontId="46" fillId="0" borderId="108" xfId="0" applyFont="1" applyBorder="1"/>
    <xf numFmtId="0" fontId="46" fillId="2" borderId="108" xfId="0" applyFont="1" applyFill="1" applyBorder="1"/>
    <xf numFmtId="0" fontId="46" fillId="0" borderId="107" xfId="0" applyFont="1" applyBorder="1"/>
    <xf numFmtId="0" fontId="52" fillId="2" borderId="109" xfId="0" applyFont="1" applyFill="1" applyBorder="1" applyAlignment="1">
      <alignment horizontal="center"/>
    </xf>
    <xf numFmtId="0" fontId="46" fillId="0" borderId="108" xfId="0" quotePrefix="1" applyFont="1" applyBorder="1"/>
    <xf numFmtId="164" fontId="11" fillId="5" borderId="70" xfId="0" applyNumberFormat="1" applyFont="1" applyFill="1" applyBorder="1" applyAlignment="1">
      <alignment horizontal="center" vertical="center"/>
    </xf>
    <xf numFmtId="0" fontId="6" fillId="0" borderId="116" xfId="3" applyFont="1" applyBorder="1" applyAlignment="1">
      <alignment horizontal="center" vertical="center"/>
    </xf>
    <xf numFmtId="0" fontId="6" fillId="2" borderId="116" xfId="3" applyFont="1" applyFill="1" applyBorder="1" applyAlignment="1">
      <alignment horizontal="center" vertical="center"/>
    </xf>
    <xf numFmtId="0" fontId="6" fillId="0" borderId="117" xfId="3" applyFont="1" applyBorder="1" applyAlignment="1">
      <alignment horizontal="center" vertical="center"/>
    </xf>
    <xf numFmtId="0" fontId="11" fillId="0" borderId="106" xfId="0" applyFont="1" applyBorder="1" applyAlignment="1">
      <alignment vertical="center"/>
    </xf>
    <xf numFmtId="0" fontId="11" fillId="0" borderId="104" xfId="0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11" fillId="0" borderId="107" xfId="0" applyFont="1" applyBorder="1" applyAlignment="1">
      <alignment vertical="center"/>
    </xf>
    <xf numFmtId="0" fontId="11" fillId="0" borderId="108" xfId="0" applyFont="1" applyBorder="1" applyAlignment="1">
      <alignment horizontal="center" vertical="center"/>
    </xf>
    <xf numFmtId="0" fontId="11" fillId="0" borderId="109" xfId="0" applyFont="1" applyBorder="1" applyAlignment="1">
      <alignment horizontal="center" vertical="center"/>
    </xf>
    <xf numFmtId="0" fontId="11" fillId="0" borderId="118" xfId="0" applyFont="1" applyBorder="1" applyAlignment="1">
      <alignment vertical="center"/>
    </xf>
    <xf numFmtId="0" fontId="11" fillId="0" borderId="119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textRotation="69"/>
    </xf>
    <xf numFmtId="0" fontId="11" fillId="0" borderId="118" xfId="0" applyFont="1" applyBorder="1" applyAlignment="1">
      <alignment horizontal="right" vertical="center"/>
    </xf>
    <xf numFmtId="0" fontId="11" fillId="0" borderId="120" xfId="0" applyFont="1" applyBorder="1" applyAlignment="1">
      <alignment horizontal="center" vertical="center"/>
    </xf>
    <xf numFmtId="0" fontId="11" fillId="0" borderId="106" xfId="0" applyFont="1" applyBorder="1" applyAlignment="1">
      <alignment horizontal="right" vertical="center"/>
    </xf>
    <xf numFmtId="0" fontId="11" fillId="0" borderId="107" xfId="0" applyFont="1" applyBorder="1" applyAlignment="1">
      <alignment horizontal="right" vertical="center"/>
    </xf>
    <xf numFmtId="0" fontId="21" fillId="5" borderId="39" xfId="0" applyFont="1" applyFill="1" applyBorder="1" applyAlignment="1">
      <alignment horizontal="center" vertical="center"/>
    </xf>
    <xf numFmtId="0" fontId="21" fillId="5" borderId="40" xfId="0" applyFont="1" applyFill="1" applyBorder="1" applyAlignment="1">
      <alignment horizontal="center" vertical="center"/>
    </xf>
    <xf numFmtId="0" fontId="11" fillId="0" borderId="121" xfId="0" applyFont="1" applyBorder="1" applyAlignment="1">
      <alignment horizontal="right" vertical="center"/>
    </xf>
    <xf numFmtId="0" fontId="11" fillId="0" borderId="131" xfId="0" applyFont="1" applyBorder="1" applyAlignment="1">
      <alignment horizontal="center" vertical="center"/>
    </xf>
    <xf numFmtId="0" fontId="11" fillId="0" borderId="132" xfId="0" applyFont="1" applyBorder="1" applyAlignment="1">
      <alignment horizontal="center" vertical="center"/>
    </xf>
    <xf numFmtId="0" fontId="11" fillId="0" borderId="125" xfId="0" applyFont="1" applyBorder="1" applyAlignment="1">
      <alignment horizontal="center" vertical="center"/>
    </xf>
    <xf numFmtId="0" fontId="11" fillId="0" borderId="126" xfId="0" applyFont="1" applyBorder="1" applyAlignment="1">
      <alignment horizontal="center" vertical="center"/>
    </xf>
    <xf numFmtId="0" fontId="11" fillId="0" borderId="128" xfId="0" applyFont="1" applyBorder="1" applyAlignment="1">
      <alignment horizontal="center" vertical="center"/>
    </xf>
    <xf numFmtId="0" fontId="11" fillId="0" borderId="129" xfId="0" applyFont="1" applyBorder="1" applyAlignment="1">
      <alignment horizontal="center" vertical="center"/>
    </xf>
    <xf numFmtId="164" fontId="11" fillId="5" borderId="130" xfId="0" applyNumberFormat="1" applyFont="1" applyFill="1" applyBorder="1" applyAlignment="1">
      <alignment horizontal="center" vertical="center"/>
    </xf>
    <xf numFmtId="164" fontId="11" fillId="5" borderId="124" xfId="0" applyNumberFormat="1" applyFont="1" applyFill="1" applyBorder="1" applyAlignment="1">
      <alignment horizontal="center" vertical="center"/>
    </xf>
    <xf numFmtId="164" fontId="11" fillId="5" borderId="127" xfId="0" applyNumberFormat="1" applyFont="1" applyFill="1" applyBorder="1" applyAlignment="1">
      <alignment horizontal="center" vertical="center"/>
    </xf>
    <xf numFmtId="0" fontId="1" fillId="0" borderId="122" xfId="4" applyFont="1" applyBorder="1" applyAlignment="1">
      <alignment horizontal="center" vertical="center"/>
    </xf>
    <xf numFmtId="0" fontId="1" fillId="0" borderId="125" xfId="4" applyFont="1" applyBorder="1" applyAlignment="1">
      <alignment horizontal="center" vertical="center"/>
    </xf>
    <xf numFmtId="0" fontId="1" fillId="2" borderId="125" xfId="0" applyFont="1" applyFill="1" applyBorder="1" applyAlignment="1">
      <alignment vertical="center"/>
    </xf>
    <xf numFmtId="0" fontId="6" fillId="2" borderId="125" xfId="3" applyFont="1" applyFill="1" applyBorder="1" applyAlignment="1">
      <alignment horizontal="center" vertical="center"/>
    </xf>
    <xf numFmtId="0" fontId="1" fillId="2" borderId="125" xfId="4" applyFont="1" applyFill="1" applyBorder="1" applyAlignment="1">
      <alignment horizontal="center" vertical="center"/>
    </xf>
    <xf numFmtId="0" fontId="1" fillId="0" borderId="122" xfId="3" applyFont="1" applyBorder="1" applyAlignment="1">
      <alignment horizontal="center" vertical="center"/>
    </xf>
    <xf numFmtId="0" fontId="6" fillId="0" borderId="125" xfId="4" applyFont="1" applyBorder="1" applyAlignment="1">
      <alignment horizontal="center" vertical="center"/>
    </xf>
    <xf numFmtId="0" fontId="1" fillId="2" borderId="125" xfId="3" applyFont="1" applyFill="1" applyBorder="1" applyAlignment="1">
      <alignment horizontal="center" vertical="center"/>
    </xf>
    <xf numFmtId="0" fontId="6" fillId="0" borderId="122" xfId="4" applyFont="1" applyBorder="1" applyAlignment="1">
      <alignment horizontal="center" vertical="center"/>
    </xf>
    <xf numFmtId="0" fontId="6" fillId="2" borderId="125" xfId="4" applyFont="1" applyFill="1" applyBorder="1" applyAlignment="1">
      <alignment horizontal="center" vertical="center"/>
    </xf>
    <xf numFmtId="0" fontId="34" fillId="5" borderId="39" xfId="0" applyFont="1" applyFill="1" applyBorder="1" applyAlignment="1">
      <alignment horizontal="center" vertical="center"/>
    </xf>
    <xf numFmtId="164" fontId="28" fillId="5" borderId="70" xfId="0" applyNumberFormat="1" applyFont="1" applyFill="1" applyBorder="1" applyAlignment="1">
      <alignment horizontal="center" vertical="center"/>
    </xf>
    <xf numFmtId="164" fontId="28" fillId="5" borderId="52" xfId="0" applyNumberFormat="1" applyFont="1" applyFill="1" applyBorder="1" applyAlignment="1">
      <alignment horizontal="center" vertical="center"/>
    </xf>
    <xf numFmtId="164" fontId="28" fillId="5" borderId="54" xfId="0" applyNumberFormat="1" applyFont="1" applyFill="1" applyBorder="1" applyAlignment="1">
      <alignment horizontal="center" vertical="center"/>
    </xf>
    <xf numFmtId="0" fontId="56" fillId="0" borderId="34" xfId="3" applyFont="1" applyBorder="1" applyAlignment="1">
      <alignment horizontal="center" vertical="center"/>
    </xf>
    <xf numFmtId="0" fontId="56" fillId="0" borderId="0" xfId="3" applyFont="1" applyAlignment="1">
      <alignment horizontal="center" vertical="center"/>
    </xf>
    <xf numFmtId="0" fontId="55" fillId="0" borderId="0" xfId="3" applyFont="1" applyAlignment="1">
      <alignment horizontal="center" vertical="center"/>
    </xf>
    <xf numFmtId="0" fontId="55" fillId="0" borderId="122" xfId="4" applyFont="1" applyBorder="1" applyAlignment="1">
      <alignment horizontal="center" vertical="center"/>
    </xf>
    <xf numFmtId="0" fontId="55" fillId="0" borderId="125" xfId="4" applyFont="1" applyBorder="1" applyAlignment="1">
      <alignment horizontal="center" vertical="center"/>
    </xf>
    <xf numFmtId="0" fontId="18" fillId="9" borderId="44" xfId="0" applyFont="1" applyFill="1" applyBorder="1" applyAlignment="1">
      <alignment horizontal="center" vertical="center" wrapText="1"/>
    </xf>
    <xf numFmtId="0" fontId="18" fillId="9" borderId="45" xfId="0" applyFont="1" applyFill="1" applyBorder="1" applyAlignment="1">
      <alignment horizontal="center" vertical="center" wrapText="1"/>
    </xf>
    <xf numFmtId="0" fontId="58" fillId="9" borderId="37" xfId="0" applyFont="1" applyFill="1" applyBorder="1" applyAlignment="1">
      <alignment horizontal="center" vertical="center"/>
    </xf>
    <xf numFmtId="164" fontId="59" fillId="9" borderId="49" xfId="0" applyNumberFormat="1" applyFont="1" applyFill="1" applyBorder="1" applyAlignment="1">
      <alignment horizontal="center" vertical="center" wrapText="1"/>
    </xf>
    <xf numFmtId="0" fontId="60" fillId="10" borderId="64" xfId="0" applyFont="1" applyFill="1" applyBorder="1" applyAlignment="1">
      <alignment horizontal="center" vertical="center"/>
    </xf>
    <xf numFmtId="0" fontId="61" fillId="14" borderId="75" xfId="0" applyFont="1" applyFill="1" applyBorder="1" applyAlignment="1">
      <alignment horizontal="center" vertical="center" wrapText="1"/>
    </xf>
    <xf numFmtId="0" fontId="60" fillId="10" borderId="65" xfId="0" applyFont="1" applyFill="1" applyBorder="1" applyAlignment="1">
      <alignment horizontal="center" vertical="center"/>
    </xf>
    <xf numFmtId="0" fontId="61" fillId="14" borderId="77" xfId="0" applyFont="1" applyFill="1" applyBorder="1" applyAlignment="1">
      <alignment horizontal="center" vertical="center" wrapText="1"/>
    </xf>
    <xf numFmtId="0" fontId="60" fillId="10" borderId="66" xfId="0" applyFont="1" applyFill="1" applyBorder="1" applyAlignment="1">
      <alignment horizontal="center" vertical="center"/>
    </xf>
    <xf numFmtId="0" fontId="61" fillId="14" borderId="80" xfId="0" applyFont="1" applyFill="1" applyBorder="1" applyAlignment="1">
      <alignment horizontal="center" vertical="center" wrapText="1"/>
    </xf>
    <xf numFmtId="0" fontId="61" fillId="14" borderId="78" xfId="0" applyFont="1" applyFill="1" applyBorder="1" applyAlignment="1">
      <alignment horizontal="center" vertical="center" wrapText="1"/>
    </xf>
    <xf numFmtId="0" fontId="61" fillId="14" borderId="77" xfId="0" applyFont="1" applyFill="1" applyBorder="1" applyAlignment="1">
      <alignment horizontal="center" vertical="center"/>
    </xf>
    <xf numFmtId="0" fontId="61" fillId="14" borderId="75" xfId="0" applyFont="1" applyFill="1" applyBorder="1" applyAlignment="1">
      <alignment horizontal="center" vertical="center"/>
    </xf>
    <xf numFmtId="169" fontId="6" fillId="0" borderId="31" xfId="4" applyNumberFormat="1" applyFont="1" applyBorder="1" applyAlignment="1">
      <alignment horizontal="center" vertical="center"/>
    </xf>
    <xf numFmtId="169" fontId="6" fillId="0" borderId="0" xfId="4" applyNumberFormat="1" applyFont="1" applyAlignment="1">
      <alignment horizontal="center" vertical="center"/>
    </xf>
    <xf numFmtId="169" fontId="6" fillId="0" borderId="35" xfId="4" applyNumberFormat="1" applyFont="1" applyBorder="1" applyAlignment="1">
      <alignment horizontal="center" vertical="center"/>
    </xf>
    <xf numFmtId="169" fontId="6" fillId="0" borderId="39" xfId="4" applyNumberFormat="1" applyFont="1" applyBorder="1" applyAlignment="1">
      <alignment horizontal="center" vertical="center"/>
    </xf>
    <xf numFmtId="169" fontId="6" fillId="0" borderId="84" xfId="4" applyNumberFormat="1" applyFont="1" applyBorder="1" applyAlignment="1">
      <alignment horizontal="center" vertical="center"/>
    </xf>
    <xf numFmtId="169" fontId="6" fillId="0" borderId="40" xfId="4" applyNumberFormat="1" applyFont="1" applyBorder="1" applyAlignment="1">
      <alignment horizontal="center" vertical="center"/>
    </xf>
    <xf numFmtId="169" fontId="6" fillId="0" borderId="35" xfId="3" applyNumberFormat="1" applyFont="1" applyBorder="1" applyAlignment="1">
      <alignment horizontal="center" vertical="center"/>
    </xf>
    <xf numFmtId="169" fontId="6" fillId="0" borderId="39" xfId="3" applyNumberFormat="1" applyFont="1" applyBorder="1" applyAlignment="1">
      <alignment horizontal="center" vertical="center"/>
    </xf>
    <xf numFmtId="169" fontId="6" fillId="0" borderId="85" xfId="4" applyNumberFormat="1" applyFont="1" applyBorder="1" applyAlignment="1">
      <alignment horizontal="center" vertical="center"/>
    </xf>
    <xf numFmtId="169" fontId="6" fillId="0" borderId="40" xfId="3" applyNumberFormat="1" applyFont="1" applyBorder="1" applyAlignment="1">
      <alignment horizontal="center" vertical="center"/>
    </xf>
    <xf numFmtId="169" fontId="6" fillId="0" borderId="86" xfId="3" applyNumberFormat="1" applyFont="1" applyBorder="1" applyAlignment="1">
      <alignment horizontal="center" vertical="center"/>
    </xf>
    <xf numFmtId="169" fontId="6" fillId="0" borderId="84" xfId="3" applyNumberFormat="1" applyFont="1" applyBorder="1" applyAlignment="1">
      <alignment horizontal="center" vertical="center"/>
    </xf>
    <xf numFmtId="169" fontId="6" fillId="3" borderId="35" xfId="3" applyNumberFormat="1" applyFont="1" applyFill="1" applyBorder="1" applyAlignment="1">
      <alignment horizontal="center" vertical="center"/>
    </xf>
    <xf numFmtId="169" fontId="6" fillId="3" borderId="85" xfId="3" applyNumberFormat="1" applyFont="1" applyFill="1" applyBorder="1" applyAlignment="1">
      <alignment horizontal="center" vertical="center"/>
    </xf>
    <xf numFmtId="169" fontId="6" fillId="3" borderId="84" xfId="4" applyNumberFormat="1" applyFont="1" applyFill="1" applyBorder="1" applyAlignment="1">
      <alignment horizontal="center" vertical="center"/>
    </xf>
    <xf numFmtId="169" fontId="6" fillId="3" borderId="35" xfId="4" applyNumberFormat="1" applyFont="1" applyFill="1" applyBorder="1" applyAlignment="1">
      <alignment horizontal="center" vertical="center"/>
    </xf>
    <xf numFmtId="169" fontId="6" fillId="3" borderId="39" xfId="3" applyNumberFormat="1" applyFont="1" applyFill="1" applyBorder="1" applyAlignment="1">
      <alignment horizontal="center" vertical="center"/>
    </xf>
    <xf numFmtId="169" fontId="6" fillId="3" borderId="40" xfId="4" applyNumberFormat="1" applyFont="1" applyFill="1" applyBorder="1" applyAlignment="1">
      <alignment horizontal="center" vertical="center"/>
    </xf>
    <xf numFmtId="169" fontId="6" fillId="3" borderId="86" xfId="4" applyNumberFormat="1" applyFont="1" applyFill="1" applyBorder="1" applyAlignment="1">
      <alignment horizontal="center" vertical="center"/>
    </xf>
    <xf numFmtId="169" fontId="6" fillId="3" borderId="84" xfId="3" applyNumberFormat="1" applyFont="1" applyFill="1" applyBorder="1" applyAlignment="1">
      <alignment horizontal="center" vertical="center"/>
    </xf>
    <xf numFmtId="169" fontId="6" fillId="0" borderId="5" xfId="3" applyNumberFormat="1" applyFont="1" applyBorder="1" applyAlignment="1">
      <alignment horizontal="center" vertical="center"/>
    </xf>
    <xf numFmtId="169" fontId="6" fillId="2" borderId="90" xfId="4" applyNumberFormat="1" applyFont="1" applyFill="1" applyBorder="1" applyAlignment="1">
      <alignment horizontal="center" vertical="center"/>
    </xf>
    <xf numFmtId="169" fontId="6" fillId="2" borderId="65" xfId="4" applyNumberFormat="1" applyFont="1" applyFill="1" applyBorder="1" applyAlignment="1">
      <alignment horizontal="center" vertical="center"/>
    </xf>
    <xf numFmtId="169" fontId="6" fillId="2" borderId="66" xfId="4" applyNumberFormat="1" applyFont="1" applyFill="1" applyBorder="1" applyAlignment="1">
      <alignment horizontal="center" vertical="center"/>
    </xf>
    <xf numFmtId="169" fontId="6" fillId="2" borderId="85" xfId="4" applyNumberFormat="1" applyFont="1" applyFill="1" applyBorder="1" applyAlignment="1">
      <alignment horizontal="center" vertical="center"/>
    </xf>
    <xf numFmtId="169" fontId="6" fillId="2" borderId="39" xfId="4" applyNumberFormat="1" applyFont="1" applyFill="1" applyBorder="1" applyAlignment="1">
      <alignment horizontal="center" vertical="center"/>
    </xf>
    <xf numFmtId="169" fontId="6" fillId="2" borderId="40" xfId="4" applyNumberFormat="1" applyFont="1" applyFill="1" applyBorder="1" applyAlignment="1">
      <alignment horizontal="center" vertical="center"/>
    </xf>
    <xf numFmtId="169" fontId="6" fillId="0" borderId="0" xfId="3" applyNumberFormat="1" applyFont="1" applyAlignment="1">
      <alignment horizontal="center" vertical="center"/>
    </xf>
    <xf numFmtId="169" fontId="6" fillId="0" borderId="0" xfId="4" applyNumberFormat="1" applyFont="1" applyAlignment="1">
      <alignment vertical="center"/>
    </xf>
    <xf numFmtId="169" fontId="6" fillId="0" borderId="86" xfId="4" applyNumberFormat="1" applyFont="1" applyBorder="1" applyAlignment="1">
      <alignment horizontal="center" vertical="center"/>
    </xf>
    <xf numFmtId="169" fontId="6" fillId="4" borderId="39" xfId="4" applyNumberFormat="1" applyFont="1" applyFill="1" applyBorder="1" applyAlignment="1">
      <alignment horizontal="center" vertical="center"/>
    </xf>
    <xf numFmtId="169" fontId="6" fillId="4" borderId="40" xfId="4" applyNumberFormat="1" applyFont="1" applyFill="1" applyBorder="1" applyAlignment="1">
      <alignment horizontal="center" vertical="center"/>
    </xf>
    <xf numFmtId="169" fontId="6" fillId="3" borderId="39" xfId="4" applyNumberFormat="1" applyFont="1" applyFill="1" applyBorder="1" applyAlignment="1">
      <alignment horizontal="center" vertical="center"/>
    </xf>
    <xf numFmtId="169" fontId="6" fillId="0" borderId="96" xfId="4" applyNumberFormat="1" applyFont="1" applyBorder="1" applyAlignment="1">
      <alignment horizontal="center" vertical="center"/>
    </xf>
    <xf numFmtId="169" fontId="6" fillId="2" borderId="35" xfId="4" applyNumberFormat="1" applyFont="1" applyFill="1" applyBorder="1" applyAlignment="1">
      <alignment horizontal="center" vertical="center"/>
    </xf>
    <xf numFmtId="169" fontId="6" fillId="2" borderId="0" xfId="4" applyNumberFormat="1" applyFont="1" applyFill="1" applyAlignment="1">
      <alignment horizontal="center" vertical="center"/>
    </xf>
    <xf numFmtId="169" fontId="6" fillId="2" borderId="84" xfId="4" applyNumberFormat="1" applyFont="1" applyFill="1" applyBorder="1" applyAlignment="1">
      <alignment horizontal="center" vertical="center"/>
    </xf>
    <xf numFmtId="169" fontId="6" fillId="6" borderId="35" xfId="4" applyNumberFormat="1" applyFont="1" applyFill="1" applyBorder="1" applyAlignment="1">
      <alignment horizontal="center" vertical="center"/>
    </xf>
    <xf numFmtId="169" fontId="6" fillId="6" borderId="39" xfId="4" applyNumberFormat="1" applyFont="1" applyFill="1" applyBorder="1" applyAlignment="1">
      <alignment horizontal="center" vertical="center"/>
    </xf>
    <xf numFmtId="169" fontId="1" fillId="0" borderId="0" xfId="4" applyNumberFormat="1" applyFont="1" applyAlignment="1">
      <alignment vertical="center"/>
    </xf>
    <xf numFmtId="169" fontId="6" fillId="0" borderId="126" xfId="4" applyNumberFormat="1" applyFont="1" applyBorder="1" applyAlignment="1">
      <alignment horizontal="center" vertical="center"/>
    </xf>
    <xf numFmtId="169" fontId="56" fillId="0" borderId="123" xfId="4" applyNumberFormat="1" applyFont="1" applyBorder="1" applyAlignment="1">
      <alignment horizontal="center" vertical="center"/>
    </xf>
    <xf numFmtId="169" fontId="56" fillId="0" borderId="126" xfId="4" applyNumberFormat="1" applyFont="1" applyBorder="1" applyAlignment="1">
      <alignment horizontal="center" vertical="center"/>
    </xf>
    <xf numFmtId="169" fontId="6" fillId="2" borderId="126" xfId="4" applyNumberFormat="1" applyFont="1" applyFill="1" applyBorder="1" applyAlignment="1">
      <alignment horizontal="center" vertical="center"/>
    </xf>
    <xf numFmtId="169" fontId="6" fillId="0" borderId="123" xfId="4" applyNumberFormat="1" applyFont="1" applyBorder="1" applyAlignment="1">
      <alignment horizontal="center" vertical="center"/>
    </xf>
    <xf numFmtId="169" fontId="0" fillId="0" borderId="0" xfId="0" applyNumberFormat="1"/>
    <xf numFmtId="169" fontId="7" fillId="9" borderId="45" xfId="0" applyNumberFormat="1" applyFont="1" applyFill="1" applyBorder="1" applyAlignment="1">
      <alignment horizontal="center" vertical="center"/>
    </xf>
    <xf numFmtId="169" fontId="2" fillId="10" borderId="52" xfId="0" applyNumberFormat="1" applyFont="1" applyFill="1" applyBorder="1" applyAlignment="1">
      <alignment horizontal="center" vertical="center"/>
    </xf>
    <xf numFmtId="169" fontId="2" fillId="10" borderId="54" xfId="0" applyNumberFormat="1" applyFont="1" applyFill="1" applyBorder="1" applyAlignment="1">
      <alignment horizontal="center" vertical="center"/>
    </xf>
    <xf numFmtId="169" fontId="2" fillId="10" borderId="59" xfId="0" applyNumberFormat="1" applyFont="1" applyFill="1" applyBorder="1" applyAlignment="1">
      <alignment horizontal="center" vertical="center"/>
    </xf>
    <xf numFmtId="169" fontId="2" fillId="10" borderId="54" xfId="0" applyNumberFormat="1" applyFont="1" applyFill="1" applyBorder="1" applyAlignment="1">
      <alignment horizontal="right" vertical="center"/>
    </xf>
    <xf numFmtId="169" fontId="2" fillId="10" borderId="59" xfId="0" applyNumberFormat="1" applyFont="1" applyFill="1" applyBorder="1" applyAlignment="1">
      <alignment horizontal="right" vertical="center"/>
    </xf>
    <xf numFmtId="169" fontId="10" fillId="0" borderId="0" xfId="0" applyNumberFormat="1" applyFont="1" applyAlignment="1">
      <alignment vertical="center" wrapText="1"/>
    </xf>
    <xf numFmtId="169" fontId="7" fillId="0" borderId="0" xfId="0" applyNumberFormat="1" applyFont="1" applyAlignment="1">
      <alignment vertical="center" wrapText="1"/>
    </xf>
    <xf numFmtId="164" fontId="53" fillId="9" borderId="0" xfId="0" applyNumberFormat="1" applyFont="1" applyFill="1" applyAlignment="1">
      <alignment vertical="center" wrapText="1"/>
    </xf>
    <xf numFmtId="0" fontId="54" fillId="9" borderId="0" xfId="0" applyFont="1" applyFill="1" applyAlignment="1">
      <alignment horizontal="center" vertical="center" wrapText="1"/>
    </xf>
    <xf numFmtId="0" fontId="54" fillId="9" borderId="0" xfId="0" applyFont="1" applyFill="1" applyAlignment="1">
      <alignment vertical="center" wrapText="1"/>
    </xf>
    <xf numFmtId="169" fontId="7" fillId="2" borderId="45" xfId="0" applyNumberFormat="1" applyFont="1" applyFill="1" applyBorder="1" applyAlignment="1">
      <alignment horizontal="center" vertical="center"/>
    </xf>
    <xf numFmtId="169" fontId="11" fillId="5" borderId="52" xfId="0" applyNumberFormat="1" applyFont="1" applyFill="1" applyBorder="1" applyAlignment="1">
      <alignment horizontal="center" vertical="center"/>
    </xf>
    <xf numFmtId="169" fontId="11" fillId="5" borderId="54" xfId="0" applyNumberFormat="1" applyFont="1" applyFill="1" applyBorder="1" applyAlignment="1">
      <alignment horizontal="center" vertical="center"/>
    </xf>
    <xf numFmtId="0" fontId="27" fillId="0" borderId="70" xfId="0" applyFont="1" applyBorder="1" applyAlignment="1">
      <alignment horizontal="right" vertical="center"/>
    </xf>
    <xf numFmtId="0" fontId="6" fillId="0" borderId="1" xfId="2" applyFont="1" applyBorder="1" applyAlignment="1">
      <alignment horizontal="center"/>
    </xf>
    <xf numFmtId="0" fontId="6" fillId="0" borderId="1" xfId="0" applyFont="1" applyBorder="1"/>
    <xf numFmtId="0" fontId="6" fillId="0" borderId="1" xfId="2" applyFont="1" applyBorder="1" applyAlignment="1">
      <alignment horizontal="left"/>
    </xf>
    <xf numFmtId="0" fontId="6" fillId="0" borderId="1" xfId="2" applyFont="1" applyBorder="1"/>
    <xf numFmtId="0" fontId="6" fillId="0" borderId="0" xfId="0" applyFont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6" fillId="0" borderId="0" xfId="2" applyFont="1"/>
    <xf numFmtId="14" fontId="6" fillId="0" borderId="0" xfId="0" applyNumberFormat="1" applyFont="1" applyAlignment="1">
      <alignment horizontal="center" vertical="top" wrapText="1"/>
    </xf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2" applyFont="1" applyAlignment="1">
      <alignment horizontal="center"/>
    </xf>
    <xf numFmtId="14" fontId="6" fillId="0" borderId="0" xfId="2" applyNumberFormat="1" applyFont="1" applyAlignment="1">
      <alignment horizontal="center"/>
    </xf>
    <xf numFmtId="14" fontId="6" fillId="0" borderId="0" xfId="0" applyNumberFormat="1" applyFont="1"/>
    <xf numFmtId="0" fontId="6" fillId="0" borderId="0" xfId="0" applyFont="1" applyAlignment="1">
      <alignment vertical="center"/>
    </xf>
    <xf numFmtId="14" fontId="6" fillId="0" borderId="0" xfId="2" applyNumberFormat="1" applyFont="1" applyAlignment="1">
      <alignment horizontal="center" vertical="center"/>
    </xf>
    <xf numFmtId="0" fontId="6" fillId="0" borderId="8" xfId="2" applyFont="1" applyBorder="1" applyAlignment="1">
      <alignment horizontal="center"/>
    </xf>
    <xf numFmtId="14" fontId="6" fillId="0" borderId="14" xfId="2" applyNumberFormat="1" applyFont="1" applyBorder="1" applyAlignment="1">
      <alignment horizontal="center"/>
    </xf>
    <xf numFmtId="0" fontId="6" fillId="0" borderId="0" xfId="0" applyFont="1" applyAlignment="1"/>
    <xf numFmtId="0" fontId="0" fillId="9" borderId="38" xfId="0" applyFill="1" applyBorder="1"/>
    <xf numFmtId="0" fontId="12" fillId="16" borderId="38" xfId="0" applyFont="1" applyFill="1" applyBorder="1"/>
    <xf numFmtId="0" fontId="12" fillId="9" borderId="38" xfId="0" applyFont="1" applyFill="1" applyBorder="1"/>
    <xf numFmtId="0" fontId="63" fillId="14" borderId="77" xfId="0" applyFont="1" applyFill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/>
    </xf>
    <xf numFmtId="0" fontId="62" fillId="14" borderId="77" xfId="0" applyFont="1" applyFill="1" applyBorder="1" applyAlignment="1">
      <alignment horizontal="center" vertical="center" wrapText="1"/>
    </xf>
    <xf numFmtId="0" fontId="64" fillId="14" borderId="77" xfId="0" applyFont="1" applyFill="1" applyBorder="1" applyAlignment="1">
      <alignment horizontal="center" vertical="center" wrapText="1"/>
    </xf>
    <xf numFmtId="0" fontId="65" fillId="14" borderId="77" xfId="0" applyFont="1" applyFill="1" applyBorder="1" applyAlignment="1">
      <alignment horizontal="center" vertical="center" wrapText="1"/>
    </xf>
    <xf numFmtId="169" fontId="2" fillId="10" borderId="57" xfId="0" applyNumberFormat="1" applyFont="1" applyFill="1" applyBorder="1" applyAlignment="1">
      <alignment horizontal="center" vertical="center"/>
    </xf>
    <xf numFmtId="0" fontId="60" fillId="10" borderId="91" xfId="0" applyFont="1" applyFill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66" fillId="14" borderId="78" xfId="0" applyFont="1" applyFill="1" applyBorder="1" applyAlignment="1">
      <alignment horizontal="center" vertical="center" wrapText="1"/>
    </xf>
    <xf numFmtId="169" fontId="2" fillId="10" borderId="70" xfId="0" applyNumberFormat="1" applyFont="1" applyFill="1" applyBorder="1" applyAlignment="1">
      <alignment horizontal="center" vertical="center"/>
    </xf>
    <xf numFmtId="0" fontId="60" fillId="10" borderId="73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right"/>
    </xf>
    <xf numFmtId="47" fontId="2" fillId="0" borderId="56" xfId="0" applyNumberFormat="1" applyFont="1" applyBorder="1" applyAlignment="1">
      <alignment horizontal="center" vertical="center"/>
    </xf>
    <xf numFmtId="0" fontId="67" fillId="14" borderId="77" xfId="0" applyFont="1" applyFill="1" applyBorder="1" applyAlignment="1">
      <alignment horizontal="center" vertical="center" wrapText="1"/>
    </xf>
    <xf numFmtId="0" fontId="68" fillId="14" borderId="77" xfId="0" applyFont="1" applyFill="1" applyBorder="1" applyAlignment="1">
      <alignment horizontal="center" vertical="center" wrapText="1"/>
    </xf>
    <xf numFmtId="0" fontId="69" fillId="14" borderId="77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/>
    </xf>
    <xf numFmtId="0" fontId="69" fillId="6" borderId="77" xfId="0" applyFont="1" applyFill="1" applyBorder="1" applyAlignment="1">
      <alignment horizontal="center" vertical="center" wrapText="1"/>
    </xf>
    <xf numFmtId="0" fontId="27" fillId="0" borderId="54" xfId="0" applyFont="1" applyBorder="1" applyAlignment="1">
      <alignment horizontal="right" vertical="center"/>
    </xf>
    <xf numFmtId="0" fontId="70" fillId="6" borderId="77" xfId="0" applyFont="1" applyFill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61" fillId="14" borderId="76" xfId="0" applyFont="1" applyFill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/>
    </xf>
    <xf numFmtId="169" fontId="11" fillId="5" borderId="59" xfId="0" applyNumberFormat="1" applyFont="1" applyFill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169" fontId="11" fillId="5" borderId="70" xfId="0" applyNumberFormat="1" applyFont="1" applyFill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41" fillId="0" borderId="71" xfId="0" applyFont="1" applyBorder="1" applyAlignment="1">
      <alignment horizontal="center" vertical="center"/>
    </xf>
    <xf numFmtId="0" fontId="41" fillId="0" borderId="72" xfId="0" applyFont="1" applyBorder="1" applyAlignment="1">
      <alignment horizontal="center" vertical="center"/>
    </xf>
    <xf numFmtId="0" fontId="32" fillId="6" borderId="33" xfId="0" applyFont="1" applyFill="1" applyBorder="1" applyAlignment="1">
      <alignment horizontal="center" vertical="center" wrapText="1"/>
    </xf>
    <xf numFmtId="0" fontId="28" fillId="0" borderId="45" xfId="0" applyFont="1" applyBorder="1" applyAlignment="1">
      <alignment horizontal="left" vertical="center"/>
    </xf>
    <xf numFmtId="0" fontId="28" fillId="0" borderId="45" xfId="0" applyFont="1" applyBorder="1" applyAlignment="1">
      <alignment horizontal="center" vertical="center"/>
    </xf>
    <xf numFmtId="164" fontId="28" fillId="5" borderId="59" xfId="0" applyNumberFormat="1" applyFont="1" applyFill="1" applyBorder="1" applyAlignment="1">
      <alignment horizontal="center" vertical="center"/>
    </xf>
    <xf numFmtId="0" fontId="32" fillId="6" borderId="78" xfId="0" applyFont="1" applyFill="1" applyBorder="1" applyAlignment="1">
      <alignment horizontal="center" vertical="center"/>
    </xf>
    <xf numFmtId="0" fontId="28" fillId="0" borderId="133" xfId="0" applyFont="1" applyBorder="1" applyAlignment="1">
      <alignment horizontal="center" vertical="center"/>
    </xf>
    <xf numFmtId="0" fontId="28" fillId="0" borderId="133" xfId="0" applyFont="1" applyBorder="1" applyAlignment="1">
      <alignment horizontal="left" vertical="center"/>
    </xf>
    <xf numFmtId="0" fontId="32" fillId="6" borderId="80" xfId="0" applyFont="1" applyFill="1" applyBorder="1" applyAlignment="1">
      <alignment horizontal="center" vertical="center" wrapText="1"/>
    </xf>
    <xf numFmtId="0" fontId="71" fillId="0" borderId="54" xfId="0" applyFont="1" applyBorder="1" applyAlignment="1">
      <alignment vertical="center"/>
    </xf>
    <xf numFmtId="0" fontId="71" fillId="0" borderId="55" xfId="0" applyFont="1" applyBorder="1" applyAlignment="1">
      <alignment vertical="center"/>
    </xf>
    <xf numFmtId="0" fontId="41" fillId="0" borderId="55" xfId="0" applyFont="1" applyBorder="1" applyAlignment="1">
      <alignment vertical="center"/>
    </xf>
    <xf numFmtId="0" fontId="28" fillId="0" borderId="87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8" fillId="5" borderId="52" xfId="0" applyFont="1" applyFill="1" applyBorder="1" applyAlignment="1">
      <alignment horizontal="center" vertical="center"/>
    </xf>
    <xf numFmtId="0" fontId="15" fillId="0" borderId="37" xfId="1" applyFont="1" applyBorder="1" applyAlignment="1">
      <alignment horizontal="center" vertical="center"/>
    </xf>
    <xf numFmtId="0" fontId="11" fillId="0" borderId="19" xfId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1" fillId="0" borderId="36" xfId="1" applyBorder="1" applyAlignment="1">
      <alignment vertical="center"/>
    </xf>
    <xf numFmtId="0" fontId="1" fillId="0" borderId="10" xfId="1" applyFont="1" applyBorder="1" applyAlignment="1">
      <alignment vertical="center"/>
    </xf>
    <xf numFmtId="2" fontId="1" fillId="0" borderId="36" xfId="1" applyNumberFormat="1" applyFont="1" applyBorder="1" applyAlignment="1">
      <alignment horizontal="right" vertical="center"/>
    </xf>
    <xf numFmtId="47" fontId="1" fillId="0" borderId="36" xfId="1" applyNumberFormat="1" applyFont="1" applyBorder="1" applyAlignment="1">
      <alignment horizontal="right" vertical="center"/>
    </xf>
    <xf numFmtId="0" fontId="1" fillId="0" borderId="36" xfId="1" applyFont="1" applyBorder="1" applyAlignment="1">
      <alignment horizontal="right" vertical="center"/>
    </xf>
    <xf numFmtId="164" fontId="1" fillId="0" borderId="36" xfId="1" applyNumberFormat="1" applyFont="1" applyBorder="1" applyAlignment="1">
      <alignment horizontal="right" vertical="center"/>
    </xf>
    <xf numFmtId="0" fontId="11" fillId="0" borderId="13" xfId="1" applyBorder="1" applyAlignment="1">
      <alignment horizontal="center" vertical="center"/>
    </xf>
    <xf numFmtId="0" fontId="11" fillId="0" borderId="23" xfId="1" applyBorder="1"/>
    <xf numFmtId="0" fontId="11" fillId="0" borderId="10" xfId="1" applyBorder="1" applyAlignment="1">
      <alignment vertical="center"/>
    </xf>
    <xf numFmtId="0" fontId="11" fillId="0" borderId="20" xfId="1" applyBorder="1" applyAlignment="1">
      <alignment horizontal="center" vertical="center"/>
    </xf>
    <xf numFmtId="0" fontId="15" fillId="0" borderId="23" xfId="1" applyFont="1" applyBorder="1"/>
    <xf numFmtId="164" fontId="73" fillId="0" borderId="36" xfId="1" applyNumberFormat="1" applyFont="1" applyBorder="1" applyAlignment="1">
      <alignment horizontal="right" vertical="center"/>
    </xf>
    <xf numFmtId="0" fontId="11" fillId="0" borderId="24" xfId="1" applyBorder="1"/>
    <xf numFmtId="0" fontId="11" fillId="0" borderId="0" xfId="1"/>
    <xf numFmtId="168" fontId="7" fillId="2" borderId="45" xfId="0" applyNumberFormat="1" applyFont="1" applyFill="1" applyBorder="1" applyAlignment="1">
      <alignment horizontal="center" vertical="center"/>
    </xf>
    <xf numFmtId="168" fontId="11" fillId="2" borderId="89" xfId="0" applyNumberFormat="1" applyFont="1" applyFill="1" applyBorder="1" applyAlignment="1">
      <alignment horizontal="center" vertical="center"/>
    </xf>
    <xf numFmtId="168" fontId="11" fillId="2" borderId="90" xfId="0" applyNumberFormat="1" applyFont="1" applyFill="1" applyBorder="1" applyAlignment="1">
      <alignment horizontal="center" vertical="center"/>
    </xf>
    <xf numFmtId="168" fontId="11" fillId="5" borderId="52" xfId="0" applyNumberFormat="1" applyFont="1" applyFill="1" applyBorder="1" applyAlignment="1">
      <alignment horizontal="center" vertical="center"/>
    </xf>
    <xf numFmtId="168" fontId="11" fillId="2" borderId="55" xfId="0" applyNumberFormat="1" applyFont="1" applyFill="1" applyBorder="1" applyAlignment="1">
      <alignment horizontal="center" vertical="center"/>
    </xf>
    <xf numFmtId="168" fontId="11" fillId="2" borderId="65" xfId="0" applyNumberFormat="1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2" borderId="60" xfId="0" applyFont="1" applyFill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/>
    </xf>
    <xf numFmtId="0" fontId="38" fillId="6" borderId="80" xfId="0" applyFont="1" applyFill="1" applyBorder="1" applyAlignment="1">
      <alignment horizontal="center" vertical="center" wrapText="1"/>
    </xf>
    <xf numFmtId="0" fontId="21" fillId="5" borderId="66" xfId="0" applyFont="1" applyFill="1" applyBorder="1" applyAlignment="1">
      <alignment horizontal="center" vertical="center"/>
    </xf>
    <xf numFmtId="0" fontId="38" fillId="6" borderId="78" xfId="0" applyFont="1" applyFill="1" applyBorder="1" applyAlignment="1">
      <alignment horizontal="center" vertical="center" wrapText="1"/>
    </xf>
    <xf numFmtId="0" fontId="2" fillId="0" borderId="13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168" fontId="11" fillId="2" borderId="53" xfId="0" applyNumberFormat="1" applyFont="1" applyFill="1" applyBorder="1" applyAlignment="1">
      <alignment horizontal="center" vertical="center"/>
    </xf>
    <xf numFmtId="168" fontId="11" fillId="2" borderId="64" xfId="0" applyNumberFormat="1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168" fontId="11" fillId="5" borderId="54" xfId="0" applyNumberFormat="1" applyFont="1" applyFill="1" applyBorder="1" applyAlignment="1">
      <alignment horizontal="center" vertical="center"/>
    </xf>
    <xf numFmtId="168" fontId="11" fillId="5" borderId="59" xfId="0" applyNumberFormat="1" applyFont="1" applyFill="1" applyBorder="1" applyAlignment="1">
      <alignment horizontal="center" vertical="center"/>
    </xf>
    <xf numFmtId="0" fontId="0" fillId="17" borderId="38" xfId="0" applyFill="1" applyBorder="1"/>
    <xf numFmtId="0" fontId="12" fillId="17" borderId="38" xfId="0" applyFont="1" applyFill="1" applyBorder="1"/>
    <xf numFmtId="164" fontId="1" fillId="0" borderId="135" xfId="0" applyNumberFormat="1" applyFont="1" applyBorder="1" applyAlignment="1">
      <alignment vertical="center" wrapText="1"/>
    </xf>
    <xf numFmtId="0" fontId="5" fillId="0" borderId="135" xfId="0" applyFont="1" applyBorder="1" applyAlignment="1">
      <alignment horizontal="center" vertical="center" wrapText="1"/>
    </xf>
    <xf numFmtId="0" fontId="5" fillId="0" borderId="135" xfId="0" applyFont="1" applyBorder="1" applyAlignment="1">
      <alignment vertical="center" wrapText="1"/>
    </xf>
    <xf numFmtId="164" fontId="1" fillId="0" borderId="136" xfId="0" applyNumberFormat="1" applyFont="1" applyBorder="1" applyAlignment="1">
      <alignment vertical="center" wrapText="1"/>
    </xf>
    <xf numFmtId="0" fontId="5" fillId="0" borderId="136" xfId="0" applyFont="1" applyBorder="1" applyAlignment="1">
      <alignment horizontal="center" vertical="center" wrapText="1"/>
    </xf>
    <xf numFmtId="0" fontId="5" fillId="0" borderId="136" xfId="0" applyFont="1" applyBorder="1" applyAlignment="1">
      <alignment vertical="center" wrapText="1"/>
    </xf>
    <xf numFmtId="0" fontId="2" fillId="0" borderId="72" xfId="0" applyFont="1" applyBorder="1" applyAlignment="1">
      <alignment horizontal="center" vertical="center"/>
    </xf>
    <xf numFmtId="0" fontId="6" fillId="0" borderId="0" xfId="2" quotePrefix="1" applyFont="1" applyAlignment="1">
      <alignment horizontal="center"/>
    </xf>
    <xf numFmtId="0" fontId="2" fillId="0" borderId="0" xfId="0" applyFont="1" applyAlignment="1">
      <alignment horizontal="center" vertical="center"/>
    </xf>
    <xf numFmtId="169" fontId="2" fillId="10" borderId="0" xfId="0" applyNumberFormat="1" applyFont="1" applyFill="1" applyAlignment="1">
      <alignment horizontal="center" vertical="center"/>
    </xf>
    <xf numFmtId="0" fontId="61" fillId="14" borderId="3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9" fontId="7" fillId="0" borderId="0" xfId="0" applyNumberFormat="1" applyFont="1" applyAlignment="1">
      <alignment horizontal="center" vertical="center" wrapText="1"/>
    </xf>
    <xf numFmtId="0" fontId="6" fillId="9" borderId="37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3" fillId="10" borderId="64" xfId="0" applyFont="1" applyFill="1" applyBorder="1" applyAlignment="1">
      <alignment horizontal="center" vertical="center"/>
    </xf>
    <xf numFmtId="0" fontId="73" fillId="10" borderId="65" xfId="0" applyFont="1" applyFill="1" applyBorder="1" applyAlignment="1">
      <alignment horizontal="center" vertical="center"/>
    </xf>
    <xf numFmtId="0" fontId="73" fillId="10" borderId="73" xfId="0" applyFont="1" applyFill="1" applyBorder="1" applyAlignment="1">
      <alignment horizontal="center" vertical="center"/>
    </xf>
    <xf numFmtId="0" fontId="73" fillId="10" borderId="66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73" fillId="10" borderId="0" xfId="0" applyFont="1" applyFill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55" xfId="0" quotePrefix="1" applyFont="1" applyBorder="1" applyAlignment="1">
      <alignment horizontal="center" vertical="center"/>
    </xf>
    <xf numFmtId="0" fontId="1" fillId="10" borderId="65" xfId="0" applyFont="1" applyFill="1" applyBorder="1" applyAlignment="1">
      <alignment horizontal="center" vertical="center"/>
    </xf>
    <xf numFmtId="0" fontId="1" fillId="10" borderId="64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10" borderId="65" xfId="0" applyFont="1" applyFill="1" applyBorder="1" applyAlignment="1">
      <alignment horizontal="center" vertical="center"/>
    </xf>
    <xf numFmtId="0" fontId="73" fillId="14" borderId="77" xfId="0" applyFont="1" applyFill="1" applyBorder="1" applyAlignment="1">
      <alignment horizontal="center" vertical="center" wrapText="1"/>
    </xf>
    <xf numFmtId="0" fontId="73" fillId="14" borderId="78" xfId="0" applyFont="1" applyFill="1" applyBorder="1" applyAlignment="1">
      <alignment horizontal="center" vertical="center" wrapText="1"/>
    </xf>
    <xf numFmtId="0" fontId="1" fillId="10" borderId="91" xfId="0" applyFont="1" applyFill="1" applyBorder="1" applyAlignment="1">
      <alignment horizontal="center" vertical="center"/>
    </xf>
    <xf numFmtId="0" fontId="1" fillId="10" borderId="66" xfId="0" applyFont="1" applyFill="1" applyBorder="1" applyAlignment="1">
      <alignment horizontal="center" vertical="center"/>
    </xf>
    <xf numFmtId="0" fontId="1" fillId="10" borderId="73" xfId="0" applyFont="1" applyFill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vertical="center" wrapText="1"/>
    </xf>
    <xf numFmtId="0" fontId="11" fillId="0" borderId="52" xfId="0" applyFont="1" applyBorder="1" applyAlignment="1">
      <alignment horizontal="center"/>
    </xf>
    <xf numFmtId="0" fontId="74" fillId="0" borderId="0" xfId="0" applyFont="1" applyAlignment="1">
      <alignment horizontal="center" vertical="center" wrapText="1"/>
    </xf>
    <xf numFmtId="0" fontId="75" fillId="14" borderId="77" xfId="0" applyFont="1" applyFill="1" applyBorder="1" applyAlignment="1">
      <alignment horizontal="center" vertical="center" wrapText="1"/>
    </xf>
    <xf numFmtId="169" fontId="2" fillId="10" borderId="55" xfId="0" applyNumberFormat="1" applyFont="1" applyFill="1" applyBorder="1" applyAlignment="1">
      <alignment horizontal="center" vertical="center"/>
    </xf>
    <xf numFmtId="0" fontId="60" fillId="10" borderId="55" xfId="0" applyFont="1" applyFill="1" applyBorder="1" applyAlignment="1">
      <alignment horizontal="center" vertical="center"/>
    </xf>
    <xf numFmtId="0" fontId="61" fillId="14" borderId="65" xfId="0" applyFont="1" applyFill="1" applyBorder="1" applyAlignment="1">
      <alignment horizontal="center" vertical="center" wrapText="1"/>
    </xf>
    <xf numFmtId="0" fontId="63" fillId="14" borderId="75" xfId="0" applyFont="1" applyFill="1" applyBorder="1" applyAlignment="1">
      <alignment horizontal="center" vertical="center" wrapText="1"/>
    </xf>
    <xf numFmtId="169" fontId="7" fillId="9" borderId="37" xfId="0" applyNumberFormat="1" applyFont="1" applyFill="1" applyBorder="1" applyAlignment="1">
      <alignment horizontal="center" vertical="center"/>
    </xf>
    <xf numFmtId="169" fontId="2" fillId="10" borderId="137" xfId="0" applyNumberFormat="1" applyFont="1" applyFill="1" applyBorder="1" applyAlignment="1">
      <alignment horizontal="center" vertical="center"/>
    </xf>
    <xf numFmtId="169" fontId="2" fillId="10" borderId="135" xfId="0" applyNumberFormat="1" applyFont="1" applyFill="1" applyBorder="1" applyAlignment="1">
      <alignment horizontal="center" vertical="center"/>
    </xf>
    <xf numFmtId="169" fontId="2" fillId="10" borderId="136" xfId="0" applyNumberFormat="1" applyFont="1" applyFill="1" applyBorder="1" applyAlignment="1">
      <alignment horizontal="center" vertical="center"/>
    </xf>
    <xf numFmtId="0" fontId="76" fillId="9" borderId="23" xfId="4" applyFont="1" applyFill="1" applyBorder="1" applyAlignment="1">
      <alignment horizontal="center" vertical="center"/>
    </xf>
    <xf numFmtId="0" fontId="56" fillId="9" borderId="0" xfId="4" applyFont="1" applyFill="1" applyAlignment="1">
      <alignment vertical="center"/>
    </xf>
    <xf numFmtId="0" fontId="1" fillId="9" borderId="0" xfId="4" applyFont="1" applyFill="1" applyAlignment="1">
      <alignment horizontal="left" vertical="center"/>
    </xf>
    <xf numFmtId="0" fontId="56" fillId="9" borderId="0" xfId="4" applyFont="1" applyFill="1" applyAlignment="1">
      <alignment horizontal="center" vertical="center"/>
    </xf>
    <xf numFmtId="0" fontId="1" fillId="9" borderId="0" xfId="4" applyFont="1" applyFill="1" applyAlignment="1">
      <alignment horizontal="right" vertical="center"/>
    </xf>
    <xf numFmtId="0" fontId="2" fillId="0" borderId="0" xfId="4" applyFont="1" applyAlignment="1">
      <alignment vertical="center"/>
    </xf>
    <xf numFmtId="0" fontId="2" fillId="0" borderId="122" xfId="0" applyFont="1" applyBorder="1" applyAlignment="1">
      <alignment vertical="center"/>
    </xf>
    <xf numFmtId="0" fontId="63" fillId="0" borderId="23" xfId="4" applyFont="1" applyBorder="1" applyAlignment="1">
      <alignment horizontal="center" vertical="center"/>
    </xf>
    <xf numFmtId="0" fontId="2" fillId="0" borderId="52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125" xfId="3" applyFont="1" applyBorder="1" applyAlignment="1">
      <alignment horizontal="center" vertical="center"/>
    </xf>
    <xf numFmtId="0" fontId="2" fillId="0" borderId="122" xfId="3" applyFont="1" applyBorder="1" applyAlignment="1">
      <alignment horizontal="center" vertical="center"/>
    </xf>
    <xf numFmtId="0" fontId="77" fillId="0" borderId="122" xfId="0" applyFont="1" applyBorder="1" applyAlignment="1">
      <alignment vertical="center"/>
    </xf>
    <xf numFmtId="0" fontId="77" fillId="0" borderId="122" xfId="3" applyFont="1" applyBorder="1" applyAlignment="1">
      <alignment horizontal="center" vertical="center"/>
    </xf>
    <xf numFmtId="0" fontId="2" fillId="0" borderId="125" xfId="0" applyFont="1" applyBorder="1" applyAlignment="1">
      <alignment vertical="center"/>
    </xf>
    <xf numFmtId="0" fontId="2" fillId="2" borderId="125" xfId="0" applyFont="1" applyFill="1" applyBorder="1" applyAlignment="1">
      <alignment vertical="center"/>
    </xf>
    <xf numFmtId="0" fontId="2" fillId="2" borderId="125" xfId="3" applyFont="1" applyFill="1" applyBorder="1" applyAlignment="1">
      <alignment horizontal="center" vertical="center"/>
    </xf>
    <xf numFmtId="0" fontId="77" fillId="0" borderId="125" xfId="0" applyFont="1" applyBorder="1" applyAlignment="1">
      <alignment vertical="center"/>
    </xf>
    <xf numFmtId="0" fontId="77" fillId="0" borderId="125" xfId="3" applyFont="1" applyBorder="1" applyAlignment="1">
      <alignment horizontal="center" vertical="center"/>
    </xf>
    <xf numFmtId="0" fontId="2" fillId="0" borderId="124" xfId="3" applyFont="1" applyBorder="1" applyAlignment="1">
      <alignment horizontal="center" vertical="center"/>
    </xf>
    <xf numFmtId="0" fontId="2" fillId="0" borderId="22" xfId="3" applyFont="1" applyBorder="1" applyAlignment="1">
      <alignment horizontal="center" vertical="center"/>
    </xf>
    <xf numFmtId="0" fontId="27" fillId="0" borderId="125" xfId="0" applyFont="1" applyBorder="1" applyAlignment="1">
      <alignment vertical="center"/>
    </xf>
    <xf numFmtId="0" fontId="11" fillId="0" borderId="124" xfId="3" applyFont="1" applyBorder="1" applyAlignment="1">
      <alignment horizontal="center" vertical="center"/>
    </xf>
    <xf numFmtId="0" fontId="11" fillId="0" borderId="125" xfId="3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6" fillId="0" borderId="34" xfId="3" applyFont="1" applyBorder="1" applyAlignment="1">
      <alignment horizontal="left" vertical="center"/>
    </xf>
    <xf numFmtId="0" fontId="57" fillId="0" borderId="0" xfId="0" applyFont="1" applyAlignment="1">
      <alignment vertical="center"/>
    </xf>
    <xf numFmtId="0" fontId="0" fillId="9" borderId="0" xfId="0" applyFill="1"/>
    <xf numFmtId="0" fontId="77" fillId="9" borderId="125" xfId="3" applyFont="1" applyFill="1" applyBorder="1" applyAlignment="1">
      <alignment horizontal="center" vertical="center"/>
    </xf>
    <xf numFmtId="0" fontId="77" fillId="9" borderId="125" xfId="0" applyFont="1" applyFill="1" applyBorder="1" applyAlignment="1">
      <alignment vertical="center"/>
    </xf>
    <xf numFmtId="0" fontId="73" fillId="0" borderId="23" xfId="4" applyFont="1" applyBorder="1" applyAlignment="1">
      <alignment horizontal="center" vertical="center"/>
    </xf>
    <xf numFmtId="0" fontId="77" fillId="9" borderId="0" xfId="3" applyFont="1" applyFill="1" applyAlignment="1">
      <alignment horizontal="center" vertical="center"/>
    </xf>
    <xf numFmtId="0" fontId="77" fillId="9" borderId="0" xfId="0" applyFont="1" applyFill="1" applyAlignment="1">
      <alignment vertical="center"/>
    </xf>
    <xf numFmtId="0" fontId="55" fillId="0" borderId="0" xfId="4" applyFont="1" applyAlignment="1">
      <alignment horizontal="center" vertical="center"/>
    </xf>
    <xf numFmtId="169" fontId="56" fillId="0" borderId="0" xfId="4" applyNumberFormat="1" applyFont="1" applyAlignment="1">
      <alignment horizontal="center" vertical="center"/>
    </xf>
    <xf numFmtId="0" fontId="77" fillId="0" borderId="0" xfId="3" applyFont="1" applyAlignment="1">
      <alignment horizontal="center" vertical="center"/>
    </xf>
    <xf numFmtId="0" fontId="77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43" fillId="4" borderId="29" xfId="0" applyFont="1" applyFill="1" applyBorder="1" applyAlignment="1">
      <alignment horizontal="center" vertical="center"/>
    </xf>
    <xf numFmtId="0" fontId="43" fillId="4" borderId="30" xfId="0" applyFont="1" applyFill="1" applyBorder="1" applyAlignment="1">
      <alignment horizontal="center" vertical="center"/>
    </xf>
    <xf numFmtId="0" fontId="47" fillId="3" borderId="110" xfId="0" applyFont="1" applyFill="1" applyBorder="1" applyAlignment="1">
      <alignment horizontal="center"/>
    </xf>
    <xf numFmtId="0" fontId="47" fillId="3" borderId="5" xfId="0" applyFont="1" applyFill="1" applyBorder="1" applyAlignment="1">
      <alignment horizontal="center"/>
    </xf>
    <xf numFmtId="0" fontId="47" fillId="3" borderId="3" xfId="0" applyFont="1" applyFill="1" applyBorder="1" applyAlignment="1">
      <alignment horizontal="center"/>
    </xf>
    <xf numFmtId="0" fontId="47" fillId="3" borderId="29" xfId="0" applyFont="1" applyFill="1" applyBorder="1" applyAlignment="1">
      <alignment horizontal="center"/>
    </xf>
    <xf numFmtId="0" fontId="47" fillId="3" borderId="30" xfId="0" applyFont="1" applyFill="1" applyBorder="1" applyAlignment="1">
      <alignment horizontal="center"/>
    </xf>
    <xf numFmtId="0" fontId="47" fillId="3" borderId="32" xfId="0" applyFont="1" applyFill="1" applyBorder="1" applyAlignment="1">
      <alignment horizontal="center"/>
    </xf>
    <xf numFmtId="0" fontId="49" fillId="3" borderId="110" xfId="0" applyFont="1" applyFill="1" applyBorder="1" applyAlignment="1">
      <alignment horizontal="center"/>
    </xf>
    <xf numFmtId="0" fontId="49" fillId="3" borderId="5" xfId="0" applyFont="1" applyFill="1" applyBorder="1" applyAlignment="1">
      <alignment horizontal="center"/>
    </xf>
    <xf numFmtId="0" fontId="49" fillId="3" borderId="3" xfId="0" applyFont="1" applyFill="1" applyBorder="1" applyAlignment="1">
      <alignment horizontal="center"/>
    </xf>
    <xf numFmtId="0" fontId="47" fillId="3" borderId="110" xfId="0" applyFont="1" applyFill="1" applyBorder="1" applyAlignment="1">
      <alignment horizontal="center" vertical="center"/>
    </xf>
    <xf numFmtId="0" fontId="44" fillId="4" borderId="30" xfId="0" applyFont="1" applyFill="1" applyBorder="1" applyAlignment="1">
      <alignment horizontal="center" vertical="center"/>
    </xf>
    <xf numFmtId="0" fontId="43" fillId="4" borderId="34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15" fillId="3" borderId="50" xfId="0" applyFont="1" applyFill="1" applyBorder="1" applyAlignment="1">
      <alignment horizontal="center" vertical="center"/>
    </xf>
    <xf numFmtId="0" fontId="15" fillId="3" borderId="111" xfId="0" applyFont="1" applyFill="1" applyBorder="1" applyAlignment="1">
      <alignment horizontal="center" vertical="center"/>
    </xf>
    <xf numFmtId="0" fontId="15" fillId="3" borderId="112" xfId="0" applyFont="1" applyFill="1" applyBorder="1" applyAlignment="1">
      <alignment horizontal="center" vertical="center"/>
    </xf>
    <xf numFmtId="0" fontId="25" fillId="4" borderId="29" xfId="0" applyFont="1" applyFill="1" applyBorder="1" applyAlignment="1">
      <alignment horizontal="center" vertical="center" wrapText="1"/>
    </xf>
    <xf numFmtId="0" fontId="25" fillId="4" borderId="30" xfId="0" applyFont="1" applyFill="1" applyBorder="1" applyAlignment="1">
      <alignment horizontal="center" vertical="center" wrapText="1"/>
    </xf>
    <xf numFmtId="0" fontId="25" fillId="4" borderId="3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13" borderId="50" xfId="0" applyFont="1" applyFill="1" applyBorder="1" applyAlignment="1">
      <alignment horizontal="center" vertical="center"/>
    </xf>
    <xf numFmtId="0" fontId="15" fillId="13" borderId="111" xfId="0" applyFont="1" applyFill="1" applyBorder="1" applyAlignment="1">
      <alignment horizontal="center" vertical="center"/>
    </xf>
    <xf numFmtId="0" fontId="15" fillId="13" borderId="112" xfId="0" applyFont="1" applyFill="1" applyBorder="1" applyAlignment="1">
      <alignment horizontal="center" vertical="center"/>
    </xf>
    <xf numFmtId="169" fontId="25" fillId="4" borderId="29" xfId="0" applyNumberFormat="1" applyFont="1" applyFill="1" applyBorder="1" applyAlignment="1">
      <alignment horizontal="center" vertical="center" wrapText="1"/>
    </xf>
    <xf numFmtId="169" fontId="25" fillId="4" borderId="30" xfId="0" applyNumberFormat="1" applyFont="1" applyFill="1" applyBorder="1" applyAlignment="1">
      <alignment horizontal="center" vertical="center" wrapText="1"/>
    </xf>
    <xf numFmtId="169" fontId="25" fillId="4" borderId="32" xfId="0" applyNumberFormat="1" applyFont="1" applyFill="1" applyBorder="1" applyAlignment="1">
      <alignment horizontal="center" vertical="center" wrapText="1"/>
    </xf>
    <xf numFmtId="0" fontId="19" fillId="4" borderId="110" xfId="4" applyFont="1" applyFill="1" applyBorder="1" applyAlignment="1">
      <alignment horizontal="center" vertical="center"/>
    </xf>
    <xf numFmtId="0" fontId="19" fillId="4" borderId="5" xfId="4" applyFont="1" applyFill="1" applyBorder="1" applyAlignment="1">
      <alignment horizontal="center" vertical="center"/>
    </xf>
    <xf numFmtId="0" fontId="19" fillId="4" borderId="3" xfId="4" applyFont="1" applyFill="1" applyBorder="1" applyAlignment="1">
      <alignment horizontal="center" vertical="center"/>
    </xf>
    <xf numFmtId="0" fontId="6" fillId="0" borderId="34" xfId="3" applyFont="1" applyBorder="1" applyAlignment="1">
      <alignment horizontal="left" vertical="center"/>
    </xf>
    <xf numFmtId="0" fontId="0" fillId="0" borderId="0" xfId="0" applyAlignment="1">
      <alignment vertical="center"/>
    </xf>
    <xf numFmtId="0" fontId="56" fillId="0" borderId="34" xfId="3" applyFont="1" applyBorder="1" applyAlignment="1">
      <alignment horizontal="left" vertical="center"/>
    </xf>
    <xf numFmtId="0" fontId="57" fillId="0" borderId="0" xfId="0" applyFont="1" applyAlignment="1">
      <alignment vertical="center"/>
    </xf>
    <xf numFmtId="0" fontId="20" fillId="0" borderId="34" xfId="4" applyFont="1" applyBorder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6" fillId="0" borderId="34" xfId="4" applyFont="1" applyBorder="1" applyAlignment="1">
      <alignment horizontal="center" vertical="center" textRotation="90"/>
    </xf>
    <xf numFmtId="0" fontId="6" fillId="0" borderId="0" xfId="4" applyFont="1" applyAlignment="1">
      <alignment horizontal="center" vertical="center" textRotation="90"/>
    </xf>
    <xf numFmtId="0" fontId="6" fillId="0" borderId="33" xfId="4" applyFont="1" applyBorder="1" applyAlignment="1">
      <alignment horizontal="center" vertical="center" textRotation="90"/>
    </xf>
    <xf numFmtId="0" fontId="15" fillId="12" borderId="20" xfId="1" applyFont="1" applyFill="1" applyBorder="1" applyAlignment="1">
      <alignment horizontal="center" vertical="center"/>
    </xf>
    <xf numFmtId="0" fontId="15" fillId="12" borderId="113" xfId="1" applyFont="1" applyFill="1" applyBorder="1" applyAlignment="1">
      <alignment horizontal="center" vertical="center"/>
    </xf>
    <xf numFmtId="0" fontId="17" fillId="11" borderId="2" xfId="1" applyFont="1" applyFill="1" applyBorder="1" applyAlignment="1">
      <alignment horizontal="center" vertical="top" wrapText="1"/>
    </xf>
    <xf numFmtId="0" fontId="72" fillId="11" borderId="2" xfId="1" applyFont="1" applyFill="1" applyBorder="1" applyAlignment="1">
      <alignment vertical="top" wrapText="1"/>
    </xf>
    <xf numFmtId="0" fontId="72" fillId="11" borderId="0" xfId="1" applyFont="1" applyFill="1" applyAlignment="1">
      <alignment vertical="top" wrapText="1"/>
    </xf>
    <xf numFmtId="0" fontId="6" fillId="0" borderId="4" xfId="1" applyFont="1" applyBorder="1" applyAlignment="1">
      <alignment textRotation="255"/>
    </xf>
    <xf numFmtId="0" fontId="6" fillId="0" borderId="9" xfId="1" applyFont="1" applyBorder="1" applyAlignment="1">
      <alignment textRotation="255"/>
    </xf>
    <xf numFmtId="0" fontId="6" fillId="0" borderId="43" xfId="1" applyFont="1" applyBorder="1" applyAlignment="1">
      <alignment textRotation="255"/>
    </xf>
    <xf numFmtId="0" fontId="8" fillId="0" borderId="110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1" fillId="0" borderId="9" xfId="1" applyBorder="1" applyAlignment="1">
      <alignment horizontal="center" vertical="center"/>
    </xf>
    <xf numFmtId="0" fontId="6" fillId="0" borderId="114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15" fillId="12" borderId="13" xfId="1" applyFont="1" applyFill="1" applyBorder="1" applyAlignment="1">
      <alignment horizontal="center" vertical="center"/>
    </xf>
    <xf numFmtId="0" fontId="6" fillId="12" borderId="2" xfId="1" applyFont="1" applyFill="1" applyBorder="1" applyAlignment="1">
      <alignment horizontal="center" vertical="center"/>
    </xf>
    <xf numFmtId="0" fontId="6" fillId="12" borderId="113" xfId="1" applyFont="1" applyFill="1" applyBorder="1" applyAlignment="1">
      <alignment horizontal="center" vertical="center"/>
    </xf>
    <xf numFmtId="0" fontId="11" fillId="12" borderId="113" xfId="1" applyFill="1" applyBorder="1" applyAlignment="1">
      <alignment horizontal="center" vertical="center"/>
    </xf>
    <xf numFmtId="0" fontId="15" fillId="15" borderId="50" xfId="0" applyFont="1" applyFill="1" applyBorder="1" applyAlignment="1">
      <alignment horizontal="center" vertical="center"/>
    </xf>
    <xf numFmtId="0" fontId="15" fillId="15" borderId="111" xfId="0" applyFont="1" applyFill="1" applyBorder="1" applyAlignment="1">
      <alignment horizontal="center" vertical="center"/>
    </xf>
    <xf numFmtId="0" fontId="15" fillId="15" borderId="112" xfId="0" applyFont="1" applyFill="1" applyBorder="1" applyAlignment="1">
      <alignment horizontal="center" vertical="center"/>
    </xf>
    <xf numFmtId="0" fontId="19" fillId="15" borderId="34" xfId="0" applyFont="1" applyFill="1" applyBorder="1" applyAlignment="1">
      <alignment horizontal="center" vertical="center"/>
    </xf>
    <xf numFmtId="0" fontId="6" fillId="15" borderId="0" xfId="0" applyFont="1" applyFill="1" applyAlignment="1">
      <alignment vertical="center"/>
    </xf>
    <xf numFmtId="0" fontId="6" fillId="15" borderId="33" xfId="0" applyFont="1" applyFill="1" applyBorder="1" applyAlignment="1">
      <alignment vertical="center"/>
    </xf>
    <xf numFmtId="0" fontId="15" fillId="3" borderId="30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87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5" fillId="7" borderId="113" xfId="0" applyFont="1" applyFill="1" applyBorder="1" applyAlignment="1">
      <alignment horizontal="center" vertical="center"/>
    </xf>
    <xf numFmtId="0" fontId="0" fillId="7" borderId="113" xfId="0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113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4" fillId="4" borderId="33" xfId="0" applyFont="1" applyFill="1" applyBorder="1" applyAlignment="1">
      <alignment horizontal="center" vertical="center" wrapText="1"/>
    </xf>
    <xf numFmtId="0" fontId="8" fillId="0" borderId="1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1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" xfId="0" applyFont="1" applyBorder="1" applyAlignment="1">
      <alignment textRotation="90"/>
    </xf>
    <xf numFmtId="0" fontId="6" fillId="0" borderId="9" xfId="0" applyFont="1" applyBorder="1" applyAlignment="1">
      <alignment textRotation="90"/>
    </xf>
    <xf numFmtId="0" fontId="6" fillId="0" borderId="18" xfId="0" applyFont="1" applyBorder="1" applyAlignment="1">
      <alignment textRotation="90"/>
    </xf>
    <xf numFmtId="0" fontId="6" fillId="0" borderId="4" xfId="0" applyFont="1" applyBorder="1" applyAlignment="1">
      <alignment horizontal="center" textRotation="90"/>
    </xf>
    <xf numFmtId="0" fontId="6" fillId="0" borderId="9" xfId="0" applyFont="1" applyBorder="1" applyAlignment="1">
      <alignment horizontal="center" textRotation="90"/>
    </xf>
    <xf numFmtId="0" fontId="6" fillId="0" borderId="18" xfId="0" applyFont="1" applyBorder="1" applyAlignment="1">
      <alignment horizontal="center" textRotation="90"/>
    </xf>
    <xf numFmtId="0" fontId="6" fillId="6" borderId="29" xfId="0" applyFont="1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6" borderId="8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15" xfId="0" applyFill="1" applyBorder="1" applyAlignment="1">
      <alignment horizontal="center"/>
    </xf>
    <xf numFmtId="0" fontId="0" fillId="0" borderId="33" xfId="0" applyBorder="1" applyAlignment="1"/>
    <xf numFmtId="0" fontId="0" fillId="0" borderId="115" xfId="0" applyBorder="1" applyAlignment="1"/>
    <xf numFmtId="0" fontId="0" fillId="0" borderId="9" xfId="0" applyBorder="1" applyAlignment="1">
      <alignment textRotation="90"/>
    </xf>
    <xf numFmtId="0" fontId="0" fillId="0" borderId="18" xfId="0" applyBorder="1" applyAlignment="1">
      <alignment textRotation="90"/>
    </xf>
    <xf numFmtId="0" fontId="23" fillId="4" borderId="29" xfId="0" applyFont="1" applyFill="1" applyBorder="1" applyAlignment="1">
      <alignment horizontal="center" vertical="center"/>
    </xf>
    <xf numFmtId="0" fontId="23" fillId="4" borderId="30" xfId="0" applyFont="1" applyFill="1" applyBorder="1" applyAlignment="1">
      <alignment horizontal="center" vertical="center"/>
    </xf>
    <xf numFmtId="0" fontId="23" fillId="4" borderId="32" xfId="0" applyFont="1" applyFill="1" applyBorder="1" applyAlignment="1">
      <alignment horizontal="center" vertical="center"/>
    </xf>
    <xf numFmtId="0" fontId="23" fillId="4" borderId="83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115" xfId="0" applyFont="1" applyFill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164" fontId="1" fillId="0" borderId="83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" fillId="0" borderId="52" xfId="3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53" xfId="3" applyFont="1" applyBorder="1" applyAlignment="1">
      <alignment horizontal="center" vertical="center"/>
    </xf>
    <xf numFmtId="0" fontId="2" fillId="2" borderId="122" xfId="0" applyFont="1" applyFill="1" applyBorder="1" applyAlignment="1">
      <alignment vertical="center"/>
    </xf>
    <xf numFmtId="0" fontId="1" fillId="2" borderId="122" xfId="4" applyFont="1" applyFill="1" applyBorder="1" applyAlignment="1">
      <alignment horizontal="center" vertical="center"/>
    </xf>
    <xf numFmtId="169" fontId="6" fillId="2" borderId="123" xfId="4" applyNumberFormat="1" applyFont="1" applyFill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0" fillId="0" borderId="34" xfId="0" applyBorder="1"/>
    <xf numFmtId="0" fontId="0" fillId="0" borderId="22" xfId="0" applyBorder="1"/>
    <xf numFmtId="0" fontId="2" fillId="2" borderId="54" xfId="3" applyFont="1" applyFill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0" fillId="0" borderId="124" xfId="0" applyBorder="1"/>
    <xf numFmtId="0" fontId="2" fillId="2" borderId="55" xfId="3" applyFont="1" applyFill="1" applyBorder="1" applyAlignment="1">
      <alignment horizontal="center" vertical="center"/>
    </xf>
    <xf numFmtId="0" fontId="0" fillId="0" borderId="125" xfId="0" applyBorder="1"/>
    <xf numFmtId="0" fontId="2" fillId="0" borderId="0" xfId="0" applyFont="1" applyBorder="1" applyAlignment="1">
      <alignment vertical="center"/>
    </xf>
    <xf numFmtId="0" fontId="1" fillId="0" borderId="0" xfId="4" applyFont="1" applyBorder="1" applyAlignment="1">
      <alignment horizontal="center" vertical="center"/>
    </xf>
    <xf numFmtId="169" fontId="6" fillId="0" borderId="0" xfId="4" applyNumberFormat="1" applyFont="1" applyBorder="1" applyAlignment="1">
      <alignment horizontal="center" vertical="center"/>
    </xf>
    <xf numFmtId="169" fontId="6" fillId="0" borderId="126" xfId="0" applyNumberFormat="1" applyFont="1" applyBorder="1" applyAlignment="1">
      <alignment horizontal="center"/>
    </xf>
    <xf numFmtId="0" fontId="77" fillId="0" borderId="70" xfId="3" applyFont="1" applyBorder="1" applyAlignment="1">
      <alignment horizontal="center" vertical="center"/>
    </xf>
    <xf numFmtId="0" fontId="77" fillId="0" borderId="72" xfId="3" applyFont="1" applyBorder="1" applyAlignment="1">
      <alignment horizontal="center" vertical="center"/>
    </xf>
    <xf numFmtId="0" fontId="73" fillId="0" borderId="23" xfId="0" applyFont="1" applyBorder="1" applyAlignment="1">
      <alignment horizontal="center"/>
    </xf>
    <xf numFmtId="0" fontId="73" fillId="0" borderId="0" xfId="0" applyFont="1" applyAlignment="1">
      <alignment horizontal="center"/>
    </xf>
    <xf numFmtId="0" fontId="2" fillId="0" borderId="125" xfId="0" applyFont="1" applyBorder="1"/>
  </cellXfs>
  <cellStyles count="6">
    <cellStyle name="Normal" xfId="0" builtinId="0"/>
    <cellStyle name="Normal 2" xfId="1" xr:uid="{00000000-0005-0000-0000-000001000000}"/>
    <cellStyle name="Normal_licences97" xfId="2" xr:uid="{00000000-0005-0000-0000-000002000000}"/>
    <cellStyle name="Normal_Vitesse .rés  97 -2009" xfId="3" xr:uid="{00000000-0005-0000-0000-000003000000}"/>
    <cellStyle name="Normal_Vitesse .rés . 97à 2005 non complets" xfId="4" xr:uid="{00000000-0005-0000-0000-000004000000}"/>
    <cellStyle name="Pourcentage" xfId="5" builtinId="5"/>
  </cellStyles>
  <dxfs count="1"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CC66FF"/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371476</xdr:colOff>
      <xdr:row>1</xdr:row>
      <xdr:rowOff>295275</xdr:rowOff>
    </xdr:from>
    <xdr:to>
      <xdr:col>1</xdr:col>
      <xdr:colOff>838201</xdr:colOff>
      <xdr:row>2</xdr:row>
      <xdr:rowOff>836357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0D7F78F-791B-1466-7E84-B2E41052D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6" y="628650"/>
          <a:ext cx="914400" cy="8554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609600</xdr:rowOff>
    </xdr:from>
    <xdr:to>
      <xdr:col>0</xdr:col>
      <xdr:colOff>1293101</xdr:colOff>
      <xdr:row>2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94274EB-8EE8-BCC1-18F1-791AB5266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9600"/>
          <a:ext cx="1293101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7"/>
  <dimension ref="A1:H924"/>
  <sheetViews>
    <sheetView topLeftCell="A469" zoomScaleNormal="100" zoomScaleSheetLayoutView="154" workbookViewId="0">
      <selection activeCell="D485" sqref="D485"/>
    </sheetView>
  </sheetViews>
  <sheetFormatPr baseColWidth="10" defaultColWidth="10.33203125" defaultRowHeight="8.25" customHeight="1"/>
  <cols>
    <col min="1" max="1" width="31.33203125" style="740" customWidth="1"/>
    <col min="2" max="2" width="31.33203125" style="728" customWidth="1"/>
    <col min="3" max="7" width="31.33203125" style="730" customWidth="1"/>
    <col min="8" max="8" width="12.88671875" style="1" customWidth="1"/>
    <col min="9" max="16384" width="10.33203125" style="1"/>
  </cols>
  <sheetData>
    <row r="1" spans="1:7" ht="12" customHeight="1" thickBot="1">
      <c r="A1" s="723" t="s">
        <v>12</v>
      </c>
      <c r="B1" s="724" t="s">
        <v>29</v>
      </c>
      <c r="C1" s="725" t="s">
        <v>11</v>
      </c>
      <c r="D1" s="725"/>
      <c r="E1" s="725" t="s">
        <v>2</v>
      </c>
      <c r="F1" s="726" t="s">
        <v>13</v>
      </c>
      <c r="G1" s="725" t="s">
        <v>14</v>
      </c>
    </row>
    <row r="2" spans="1:7" ht="15" customHeight="1">
      <c r="A2" s="727">
        <v>1002</v>
      </c>
      <c r="C2" s="729" t="s">
        <v>298</v>
      </c>
      <c r="E2" s="728" t="s">
        <v>9</v>
      </c>
      <c r="F2" s="728" t="s">
        <v>6</v>
      </c>
      <c r="G2" s="731">
        <v>24270</v>
      </c>
    </row>
    <row r="3" spans="1:7" ht="15" customHeight="1">
      <c r="A3" s="727">
        <v>1005</v>
      </c>
      <c r="C3" s="729" t="s">
        <v>366</v>
      </c>
      <c r="E3" s="728" t="s">
        <v>9</v>
      </c>
      <c r="F3" s="728" t="s">
        <v>6</v>
      </c>
      <c r="G3" s="731">
        <v>29425</v>
      </c>
    </row>
    <row r="4" spans="1:7" ht="15" customHeight="1">
      <c r="A4" s="727">
        <v>1007</v>
      </c>
      <c r="C4" s="729" t="s">
        <v>365</v>
      </c>
      <c r="E4" s="728" t="s">
        <v>9</v>
      </c>
      <c r="F4" s="728" t="s">
        <v>6</v>
      </c>
      <c r="G4" s="731">
        <v>27919</v>
      </c>
    </row>
    <row r="5" spans="1:7" ht="15" customHeight="1">
      <c r="A5" s="727">
        <v>1008</v>
      </c>
      <c r="C5" s="729" t="s">
        <v>367</v>
      </c>
      <c r="E5" s="728" t="s">
        <v>9</v>
      </c>
      <c r="F5" s="728" t="s">
        <v>6</v>
      </c>
      <c r="G5" s="731">
        <v>30852</v>
      </c>
    </row>
    <row r="6" spans="1:7" ht="15" customHeight="1">
      <c r="A6" s="727">
        <v>1009</v>
      </c>
      <c r="C6" s="729" t="s">
        <v>297</v>
      </c>
      <c r="E6" s="728" t="s">
        <v>9</v>
      </c>
      <c r="F6" s="728" t="s">
        <v>6</v>
      </c>
      <c r="G6" s="731">
        <v>24637</v>
      </c>
    </row>
    <row r="7" spans="1:7" ht="15" customHeight="1">
      <c r="A7" s="727">
        <v>1010</v>
      </c>
      <c r="C7" s="729" t="s">
        <v>296</v>
      </c>
      <c r="E7" s="728" t="s">
        <v>9</v>
      </c>
      <c r="F7" s="728" t="s">
        <v>6</v>
      </c>
      <c r="G7" s="731">
        <v>24051</v>
      </c>
    </row>
    <row r="8" spans="1:7" ht="15" customHeight="1">
      <c r="A8" s="727">
        <v>1011</v>
      </c>
      <c r="C8" s="729" t="s">
        <v>295</v>
      </c>
      <c r="E8" s="728" t="s">
        <v>9</v>
      </c>
      <c r="F8" s="728" t="s">
        <v>6</v>
      </c>
      <c r="G8" s="731">
        <v>18359</v>
      </c>
    </row>
    <row r="9" spans="1:7" ht="15" customHeight="1">
      <c r="A9" s="727">
        <v>1012</v>
      </c>
      <c r="C9" s="729" t="s">
        <v>299</v>
      </c>
      <c r="E9" s="728" t="s">
        <v>9</v>
      </c>
      <c r="F9" s="728" t="s">
        <v>6</v>
      </c>
      <c r="G9" s="731">
        <v>24236</v>
      </c>
    </row>
    <row r="10" spans="1:7" ht="15" customHeight="1">
      <c r="A10" s="727">
        <v>1013</v>
      </c>
      <c r="C10" s="729" t="s">
        <v>300</v>
      </c>
      <c r="E10" s="728" t="s">
        <v>9</v>
      </c>
      <c r="F10" s="728" t="s">
        <v>6</v>
      </c>
      <c r="G10" s="731">
        <v>20732</v>
      </c>
    </row>
    <row r="11" spans="1:7" ht="15" customHeight="1">
      <c r="A11" s="727">
        <v>1018</v>
      </c>
      <c r="C11" s="729" t="s">
        <v>429</v>
      </c>
      <c r="E11" s="728" t="s">
        <v>9</v>
      </c>
      <c r="F11" s="728" t="s">
        <v>5</v>
      </c>
      <c r="G11" s="731">
        <v>34633</v>
      </c>
    </row>
    <row r="12" spans="1:7" ht="15" customHeight="1">
      <c r="A12" s="727">
        <v>1022</v>
      </c>
      <c r="C12" s="729" t="s">
        <v>56</v>
      </c>
      <c r="D12" s="732"/>
      <c r="E12" s="733" t="s">
        <v>9</v>
      </c>
      <c r="F12" s="728" t="s">
        <v>5</v>
      </c>
      <c r="G12" s="734">
        <v>36164</v>
      </c>
    </row>
    <row r="13" spans="1:7" ht="15" customHeight="1">
      <c r="A13" s="727">
        <v>1023</v>
      </c>
      <c r="C13" s="729" t="s">
        <v>44</v>
      </c>
      <c r="D13" s="732"/>
      <c r="E13" s="735" t="s">
        <v>9</v>
      </c>
      <c r="F13" s="728" t="s">
        <v>5</v>
      </c>
      <c r="G13" s="734">
        <v>37165</v>
      </c>
    </row>
    <row r="14" spans="1:7" ht="15" customHeight="1">
      <c r="A14" s="727">
        <v>1024</v>
      </c>
      <c r="C14" s="729" t="s">
        <v>43</v>
      </c>
      <c r="D14" s="732"/>
      <c r="E14" s="735" t="s">
        <v>9</v>
      </c>
      <c r="F14" s="728" t="s">
        <v>5</v>
      </c>
      <c r="G14" s="736">
        <v>37162</v>
      </c>
    </row>
    <row r="15" spans="1:7" ht="15" customHeight="1">
      <c r="A15" s="727">
        <v>1025</v>
      </c>
      <c r="C15" s="729" t="s">
        <v>180</v>
      </c>
      <c r="E15" s="728" t="s">
        <v>36</v>
      </c>
      <c r="F15" s="728" t="s">
        <v>10</v>
      </c>
      <c r="G15" s="731">
        <v>22850</v>
      </c>
    </row>
    <row r="16" spans="1:7" ht="15" customHeight="1">
      <c r="A16" s="727">
        <v>1026</v>
      </c>
      <c r="C16" s="729" t="s">
        <v>184</v>
      </c>
      <c r="E16" s="728" t="s">
        <v>9</v>
      </c>
      <c r="F16" s="728" t="s">
        <v>10</v>
      </c>
      <c r="G16" s="731">
        <v>24357</v>
      </c>
    </row>
    <row r="17" spans="1:7" ht="15" customHeight="1">
      <c r="A17" s="727">
        <v>1027</v>
      </c>
      <c r="C17" s="729" t="s">
        <v>181</v>
      </c>
      <c r="E17" s="728" t="s">
        <v>9</v>
      </c>
      <c r="F17" s="728" t="s">
        <v>10</v>
      </c>
      <c r="G17" s="731">
        <v>30995</v>
      </c>
    </row>
    <row r="18" spans="1:7" ht="15" customHeight="1">
      <c r="A18" s="727">
        <v>1028</v>
      </c>
      <c r="C18" s="729" t="s">
        <v>995</v>
      </c>
      <c r="E18" s="728" t="s">
        <v>7</v>
      </c>
      <c r="F18" s="728" t="s">
        <v>10</v>
      </c>
      <c r="G18" s="731">
        <v>27818</v>
      </c>
    </row>
    <row r="19" spans="1:7" ht="15" customHeight="1">
      <c r="A19" s="727">
        <v>1029</v>
      </c>
      <c r="C19" s="729" t="s">
        <v>185</v>
      </c>
      <c r="E19" s="728" t="s">
        <v>7</v>
      </c>
      <c r="F19" s="728" t="s">
        <v>10</v>
      </c>
      <c r="G19" s="731">
        <v>30786</v>
      </c>
    </row>
    <row r="20" spans="1:7" ht="15" customHeight="1">
      <c r="A20" s="727">
        <v>1032</v>
      </c>
      <c r="C20" s="729" t="s">
        <v>182</v>
      </c>
      <c r="E20" s="728" t="s">
        <v>9</v>
      </c>
      <c r="F20" s="728" t="s">
        <v>10</v>
      </c>
      <c r="G20" s="731">
        <v>26560</v>
      </c>
    </row>
    <row r="21" spans="1:7" ht="15" customHeight="1">
      <c r="A21" s="737">
        <v>1035</v>
      </c>
      <c r="C21" s="729" t="s">
        <v>72</v>
      </c>
      <c r="D21" s="732"/>
      <c r="E21" s="729" t="s">
        <v>18</v>
      </c>
      <c r="F21" s="728" t="s">
        <v>10</v>
      </c>
      <c r="G21" s="738">
        <v>35916</v>
      </c>
    </row>
    <row r="22" spans="1:7" ht="15" customHeight="1">
      <c r="A22" s="727">
        <v>1036</v>
      </c>
      <c r="C22" s="729" t="s">
        <v>50</v>
      </c>
      <c r="D22" s="732"/>
      <c r="E22" s="729" t="s">
        <v>18</v>
      </c>
      <c r="F22" s="728" t="s">
        <v>10</v>
      </c>
      <c r="G22" s="731">
        <v>37388</v>
      </c>
    </row>
    <row r="23" spans="1:7" ht="15" customHeight="1">
      <c r="A23" s="727">
        <v>1037</v>
      </c>
      <c r="C23" s="729" t="s">
        <v>49</v>
      </c>
      <c r="D23" s="732"/>
      <c r="E23" s="729" t="s">
        <v>18</v>
      </c>
      <c r="F23" s="728" t="s">
        <v>10</v>
      </c>
      <c r="G23" s="731">
        <v>37498</v>
      </c>
    </row>
    <row r="24" spans="1:7" ht="15" customHeight="1">
      <c r="A24" s="727">
        <v>1038</v>
      </c>
      <c r="C24" s="729" t="s">
        <v>80</v>
      </c>
      <c r="D24" s="732"/>
      <c r="E24" s="729" t="s">
        <v>18</v>
      </c>
      <c r="F24" s="728" t="s">
        <v>5</v>
      </c>
      <c r="G24" s="731">
        <v>35665</v>
      </c>
    </row>
    <row r="25" spans="1:7" ht="15" customHeight="1">
      <c r="A25" s="727">
        <v>1039</v>
      </c>
      <c r="C25" s="729" t="s">
        <v>79</v>
      </c>
      <c r="D25" s="732"/>
      <c r="E25" s="729" t="s">
        <v>18</v>
      </c>
      <c r="F25" s="728" t="s">
        <v>5</v>
      </c>
      <c r="G25" s="731">
        <v>36069</v>
      </c>
    </row>
    <row r="26" spans="1:7" ht="15" customHeight="1">
      <c r="A26" s="737">
        <v>1040</v>
      </c>
      <c r="C26" s="729" t="s">
        <v>51</v>
      </c>
      <c r="D26" s="732"/>
      <c r="E26" s="729" t="s">
        <v>18</v>
      </c>
      <c r="F26" s="728" t="s">
        <v>5</v>
      </c>
      <c r="G26" s="738">
        <v>36647</v>
      </c>
    </row>
    <row r="27" spans="1:7" ht="15" customHeight="1">
      <c r="A27" s="727">
        <v>1041</v>
      </c>
      <c r="C27" s="729" t="s">
        <v>164</v>
      </c>
      <c r="E27" s="728" t="s">
        <v>18</v>
      </c>
      <c r="F27" s="728" t="s">
        <v>10</v>
      </c>
      <c r="G27" s="731">
        <v>32450</v>
      </c>
    </row>
    <row r="28" spans="1:7" ht="15" customHeight="1">
      <c r="A28" s="727">
        <v>1042</v>
      </c>
      <c r="C28" s="729" t="s">
        <v>163</v>
      </c>
      <c r="E28" s="728" t="s">
        <v>18</v>
      </c>
      <c r="F28" s="728" t="s">
        <v>10</v>
      </c>
      <c r="G28" s="731">
        <v>23956</v>
      </c>
    </row>
    <row r="29" spans="1:7" ht="15" customHeight="1">
      <c r="A29" s="727">
        <v>1043</v>
      </c>
      <c r="C29" s="729" t="s">
        <v>246</v>
      </c>
      <c r="E29" s="728" t="s">
        <v>18</v>
      </c>
      <c r="F29" s="728" t="s">
        <v>6</v>
      </c>
      <c r="G29" s="731">
        <v>13887</v>
      </c>
    </row>
    <row r="30" spans="1:7" ht="15" customHeight="1">
      <c r="A30" s="727">
        <v>1044</v>
      </c>
      <c r="C30" s="729" t="s">
        <v>252</v>
      </c>
      <c r="E30" s="728" t="s">
        <v>18</v>
      </c>
      <c r="F30" s="728" t="s">
        <v>6</v>
      </c>
      <c r="G30" s="731">
        <v>17885</v>
      </c>
    </row>
    <row r="31" spans="1:7" ht="15" customHeight="1">
      <c r="A31" s="727">
        <v>1045</v>
      </c>
      <c r="C31" s="729" t="s">
        <v>256</v>
      </c>
      <c r="E31" s="728" t="s">
        <v>18</v>
      </c>
      <c r="F31" s="728" t="s">
        <v>6</v>
      </c>
      <c r="G31" s="731">
        <v>17679</v>
      </c>
    </row>
    <row r="32" spans="1:7" ht="15" customHeight="1">
      <c r="A32" s="727">
        <v>1046</v>
      </c>
      <c r="C32" s="729" t="s">
        <v>248</v>
      </c>
      <c r="E32" s="728" t="s">
        <v>18</v>
      </c>
      <c r="F32" s="728" t="s">
        <v>6</v>
      </c>
      <c r="G32" s="731">
        <v>18145</v>
      </c>
    </row>
    <row r="33" spans="1:7" ht="15" customHeight="1">
      <c r="A33" s="727">
        <v>1047</v>
      </c>
      <c r="C33" s="729" t="s">
        <v>247</v>
      </c>
      <c r="E33" s="728" t="s">
        <v>18</v>
      </c>
      <c r="F33" s="728" t="s">
        <v>6</v>
      </c>
      <c r="G33" s="731">
        <v>21368</v>
      </c>
    </row>
    <row r="34" spans="1:7" ht="15" customHeight="1">
      <c r="A34" s="727">
        <v>1048</v>
      </c>
      <c r="C34" s="729" t="s">
        <v>253</v>
      </c>
      <c r="E34" s="728" t="s">
        <v>18</v>
      </c>
      <c r="F34" s="728" t="s">
        <v>6</v>
      </c>
      <c r="G34" s="731">
        <v>17373</v>
      </c>
    </row>
    <row r="35" spans="1:7" ht="15" customHeight="1">
      <c r="A35" s="727">
        <v>1049</v>
      </c>
      <c r="C35" s="729" t="s">
        <v>250</v>
      </c>
      <c r="E35" s="728" t="s">
        <v>24</v>
      </c>
      <c r="F35" s="728" t="s">
        <v>6</v>
      </c>
      <c r="G35" s="727" t="s">
        <v>251</v>
      </c>
    </row>
    <row r="36" spans="1:7" ht="15" customHeight="1">
      <c r="A36" s="727">
        <v>1050</v>
      </c>
      <c r="C36" s="729" t="s">
        <v>249</v>
      </c>
      <c r="E36" s="728" t="s">
        <v>18</v>
      </c>
      <c r="F36" s="728" t="s">
        <v>6</v>
      </c>
      <c r="G36" s="731">
        <v>18325</v>
      </c>
    </row>
    <row r="37" spans="1:7" ht="15" customHeight="1">
      <c r="A37" s="727">
        <v>1051</v>
      </c>
      <c r="C37" s="729" t="s">
        <v>254</v>
      </c>
      <c r="E37" s="728" t="s">
        <v>18</v>
      </c>
      <c r="F37" s="728" t="s">
        <v>6</v>
      </c>
      <c r="G37" s="731">
        <v>25532</v>
      </c>
    </row>
    <row r="38" spans="1:7" ht="15" customHeight="1">
      <c r="A38" s="727">
        <v>1052</v>
      </c>
      <c r="C38" s="729" t="s">
        <v>342</v>
      </c>
      <c r="E38" s="728" t="s">
        <v>18</v>
      </c>
      <c r="F38" s="728" t="s">
        <v>6</v>
      </c>
      <c r="G38" s="731">
        <v>26695</v>
      </c>
    </row>
    <row r="39" spans="1:7" ht="15" customHeight="1">
      <c r="A39" s="727">
        <v>1053</v>
      </c>
      <c r="C39" s="729" t="s">
        <v>156</v>
      </c>
      <c r="E39" s="728" t="s">
        <v>3</v>
      </c>
      <c r="F39" s="728" t="s">
        <v>10</v>
      </c>
      <c r="G39" s="731">
        <v>21566</v>
      </c>
    </row>
    <row r="40" spans="1:7" ht="15" customHeight="1">
      <c r="A40" s="727">
        <v>1054</v>
      </c>
      <c r="C40" s="729" t="s">
        <v>157</v>
      </c>
      <c r="E40" s="728" t="s">
        <v>3</v>
      </c>
      <c r="F40" s="728" t="s">
        <v>10</v>
      </c>
      <c r="G40" s="731">
        <v>25366</v>
      </c>
    </row>
    <row r="41" spans="1:7" ht="15" customHeight="1">
      <c r="A41" s="727">
        <v>1055</v>
      </c>
      <c r="C41" s="729" t="s">
        <v>243</v>
      </c>
      <c r="E41" s="728" t="s">
        <v>3</v>
      </c>
      <c r="F41" s="728" t="s">
        <v>10</v>
      </c>
      <c r="G41" s="731">
        <v>24072</v>
      </c>
    </row>
    <row r="42" spans="1:7" ht="15" customHeight="1">
      <c r="A42" s="727">
        <v>1056</v>
      </c>
      <c r="C42" s="729" t="s">
        <v>519</v>
      </c>
      <c r="E42" s="739" t="s">
        <v>3</v>
      </c>
      <c r="F42" s="728" t="s">
        <v>10</v>
      </c>
      <c r="G42" s="731">
        <v>31973</v>
      </c>
    </row>
    <row r="43" spans="1:7" ht="15" customHeight="1">
      <c r="A43" s="727">
        <v>1057</v>
      </c>
      <c r="C43" s="729" t="s">
        <v>159</v>
      </c>
      <c r="E43" s="728" t="s">
        <v>3</v>
      </c>
      <c r="F43" s="728" t="s">
        <v>10</v>
      </c>
      <c r="G43" s="731">
        <v>31797</v>
      </c>
    </row>
    <row r="44" spans="1:7" ht="15" customHeight="1">
      <c r="A44" s="727">
        <v>1058</v>
      </c>
      <c r="C44" s="729" t="s">
        <v>158</v>
      </c>
      <c r="E44" s="728" t="s">
        <v>3</v>
      </c>
      <c r="F44" s="728" t="s">
        <v>10</v>
      </c>
      <c r="G44" s="731">
        <v>32361</v>
      </c>
    </row>
    <row r="45" spans="1:7" ht="15" customHeight="1">
      <c r="A45" s="727">
        <v>1060</v>
      </c>
      <c r="C45" s="729" t="s">
        <v>155</v>
      </c>
      <c r="E45" s="728" t="s">
        <v>3</v>
      </c>
      <c r="F45" s="728" t="s">
        <v>10</v>
      </c>
      <c r="G45" s="731">
        <v>32265</v>
      </c>
    </row>
    <row r="46" spans="1:7" ht="15" customHeight="1">
      <c r="A46" s="727">
        <v>1061</v>
      </c>
      <c r="C46" s="729" t="s">
        <v>140</v>
      </c>
      <c r="E46" s="728" t="s">
        <v>3</v>
      </c>
      <c r="F46" s="728" t="s">
        <v>10</v>
      </c>
      <c r="G46" s="731">
        <v>33444</v>
      </c>
    </row>
    <row r="47" spans="1:7" ht="15" customHeight="1">
      <c r="A47" s="727">
        <v>1062</v>
      </c>
      <c r="C47" s="729" t="s">
        <v>142</v>
      </c>
      <c r="E47" s="728" t="s">
        <v>3</v>
      </c>
      <c r="F47" s="728" t="s">
        <v>10</v>
      </c>
      <c r="G47" s="731">
        <v>33267</v>
      </c>
    </row>
    <row r="48" spans="1:7" ht="15" customHeight="1">
      <c r="A48" s="727">
        <v>1063</v>
      </c>
      <c r="C48" s="729" t="s">
        <v>141</v>
      </c>
      <c r="E48" s="728" t="s">
        <v>3</v>
      </c>
      <c r="F48" s="728" t="s">
        <v>10</v>
      </c>
      <c r="G48" s="731">
        <v>33267</v>
      </c>
    </row>
    <row r="49" spans="1:7" ht="15" customHeight="1">
      <c r="A49" s="727">
        <v>1064</v>
      </c>
      <c r="C49" s="729" t="s">
        <v>122</v>
      </c>
      <c r="E49" s="729" t="s">
        <v>3</v>
      </c>
      <c r="F49" s="728" t="s">
        <v>10</v>
      </c>
      <c r="G49" s="731">
        <v>34574</v>
      </c>
    </row>
    <row r="50" spans="1:7" ht="15" customHeight="1">
      <c r="A50" s="727">
        <v>1065</v>
      </c>
      <c r="C50" s="729" t="s">
        <v>121</v>
      </c>
      <c r="E50" s="729" t="s">
        <v>3</v>
      </c>
      <c r="F50" s="728" t="s">
        <v>10</v>
      </c>
      <c r="G50" s="731">
        <v>34528</v>
      </c>
    </row>
    <row r="51" spans="1:7" ht="15" customHeight="1">
      <c r="A51" s="727">
        <v>1066</v>
      </c>
      <c r="C51" s="729" t="s">
        <v>118</v>
      </c>
      <c r="E51" s="729" t="s">
        <v>3</v>
      </c>
      <c r="F51" s="728" t="s">
        <v>10</v>
      </c>
      <c r="G51" s="731">
        <v>34774</v>
      </c>
    </row>
    <row r="52" spans="1:7" ht="15" customHeight="1">
      <c r="A52" s="727">
        <v>1067</v>
      </c>
      <c r="C52" s="729" t="s">
        <v>137</v>
      </c>
      <c r="E52" s="728" t="s">
        <v>3</v>
      </c>
      <c r="F52" s="728" t="s">
        <v>10</v>
      </c>
      <c r="G52" s="731">
        <v>33971</v>
      </c>
    </row>
    <row r="53" spans="1:7" ht="15" customHeight="1">
      <c r="A53" s="727">
        <v>1068</v>
      </c>
      <c r="C53" s="729" t="s">
        <v>139</v>
      </c>
      <c r="E53" s="728" t="s">
        <v>3</v>
      </c>
      <c r="F53" s="728" t="s">
        <v>10</v>
      </c>
      <c r="G53" s="731">
        <v>34187</v>
      </c>
    </row>
    <row r="54" spans="1:7" ht="15" customHeight="1">
      <c r="A54" s="727">
        <v>1071</v>
      </c>
      <c r="C54" s="729" t="s">
        <v>241</v>
      </c>
      <c r="E54" s="728" t="s">
        <v>3</v>
      </c>
      <c r="F54" s="728" t="s">
        <v>6</v>
      </c>
      <c r="G54" s="731">
        <v>24110</v>
      </c>
    </row>
    <row r="55" spans="1:7" ht="15" customHeight="1">
      <c r="A55" s="727">
        <v>1074</v>
      </c>
      <c r="C55" s="729" t="s">
        <v>643</v>
      </c>
      <c r="E55" s="728" t="s">
        <v>3</v>
      </c>
      <c r="F55" s="728" t="s">
        <v>6</v>
      </c>
      <c r="G55" s="731">
        <v>27140</v>
      </c>
    </row>
    <row r="56" spans="1:7" ht="15" customHeight="1">
      <c r="A56" s="727">
        <v>1077</v>
      </c>
      <c r="C56" s="729" t="s">
        <v>520</v>
      </c>
      <c r="E56" s="739" t="s">
        <v>3</v>
      </c>
      <c r="F56" s="728" t="s">
        <v>6</v>
      </c>
      <c r="G56" s="731">
        <v>18057</v>
      </c>
    </row>
    <row r="57" spans="1:7" ht="15" customHeight="1">
      <c r="A57" s="727">
        <v>1079</v>
      </c>
      <c r="C57" s="729" t="s">
        <v>242</v>
      </c>
      <c r="E57" s="728" t="s">
        <v>3</v>
      </c>
      <c r="F57" s="728" t="s">
        <v>6</v>
      </c>
      <c r="G57" s="731">
        <v>22878</v>
      </c>
    </row>
    <row r="58" spans="1:7" ht="15" customHeight="1">
      <c r="A58" s="727">
        <v>1084</v>
      </c>
      <c r="C58" s="729" t="s">
        <v>209</v>
      </c>
      <c r="E58" s="728" t="s">
        <v>3</v>
      </c>
      <c r="F58" s="728" t="s">
        <v>5</v>
      </c>
      <c r="G58" s="731">
        <v>33694</v>
      </c>
    </row>
    <row r="59" spans="1:7" ht="15" customHeight="1">
      <c r="A59" s="727">
        <v>1085</v>
      </c>
      <c r="C59" s="729" t="s">
        <v>574</v>
      </c>
      <c r="E59" s="728" t="s">
        <v>3</v>
      </c>
      <c r="F59" s="728" t="s">
        <v>6</v>
      </c>
      <c r="G59" s="731">
        <v>29345</v>
      </c>
    </row>
    <row r="60" spans="1:7" ht="15" customHeight="1">
      <c r="A60" s="727">
        <v>1087</v>
      </c>
      <c r="C60" s="729" t="s">
        <v>426</v>
      </c>
      <c r="E60" s="728" t="s">
        <v>3</v>
      </c>
      <c r="F60" s="728" t="s">
        <v>5</v>
      </c>
      <c r="G60" s="731">
        <v>32824</v>
      </c>
    </row>
    <row r="61" spans="1:7" ht="15" customHeight="1">
      <c r="A61" s="727">
        <v>1095</v>
      </c>
      <c r="C61" s="729" t="s">
        <v>211</v>
      </c>
      <c r="E61" s="728" t="s">
        <v>3</v>
      </c>
      <c r="F61" s="728" t="s">
        <v>5</v>
      </c>
      <c r="G61" s="731">
        <v>33756</v>
      </c>
    </row>
    <row r="62" spans="1:7" ht="15" customHeight="1">
      <c r="A62" s="727">
        <v>1096</v>
      </c>
      <c r="C62" s="729" t="s">
        <v>207</v>
      </c>
      <c r="E62" s="728" t="s">
        <v>3</v>
      </c>
      <c r="F62" s="728" t="s">
        <v>5</v>
      </c>
      <c r="G62" s="731">
        <v>33626</v>
      </c>
    </row>
    <row r="63" spans="1:7" ht="15" customHeight="1">
      <c r="A63" s="727">
        <v>1097</v>
      </c>
      <c r="C63" s="729" t="s">
        <v>210</v>
      </c>
      <c r="E63" s="728" t="s">
        <v>3</v>
      </c>
      <c r="F63" s="728" t="s">
        <v>5</v>
      </c>
      <c r="G63" s="731">
        <v>34149</v>
      </c>
    </row>
    <row r="64" spans="1:7" ht="15" customHeight="1">
      <c r="A64" s="727">
        <v>1098</v>
      </c>
      <c r="C64" s="729" t="s">
        <v>89</v>
      </c>
      <c r="E64" s="728" t="s">
        <v>3</v>
      </c>
      <c r="F64" s="728" t="s">
        <v>5</v>
      </c>
      <c r="G64" s="731">
        <v>34396</v>
      </c>
    </row>
    <row r="65" spans="1:7" ht="15" customHeight="1">
      <c r="A65" s="727">
        <v>1099</v>
      </c>
      <c r="C65" s="729" t="s">
        <v>208</v>
      </c>
      <c r="E65" s="728" t="s">
        <v>3</v>
      </c>
      <c r="F65" s="728" t="s">
        <v>5</v>
      </c>
      <c r="G65" s="731">
        <v>33958</v>
      </c>
    </row>
    <row r="66" spans="1:7" ht="15" customHeight="1">
      <c r="A66" s="727">
        <v>1100</v>
      </c>
      <c r="C66" s="729" t="s">
        <v>65</v>
      </c>
      <c r="D66" s="732"/>
      <c r="E66" s="729" t="s">
        <v>3</v>
      </c>
      <c r="F66" s="728" t="s">
        <v>10</v>
      </c>
      <c r="G66" s="731">
        <v>35871</v>
      </c>
    </row>
    <row r="67" spans="1:7" ht="15" customHeight="1">
      <c r="A67" s="727">
        <v>1101</v>
      </c>
      <c r="C67" s="729" t="s">
        <v>70</v>
      </c>
      <c r="D67" s="732"/>
      <c r="E67" s="729" t="s">
        <v>3</v>
      </c>
      <c r="F67" s="728" t="s">
        <v>5</v>
      </c>
      <c r="G67" s="731">
        <v>35942</v>
      </c>
    </row>
    <row r="68" spans="1:7" ht="15" customHeight="1">
      <c r="A68" s="727">
        <v>1102</v>
      </c>
      <c r="C68" s="729" t="s">
        <v>69</v>
      </c>
      <c r="D68" s="732"/>
      <c r="E68" s="729" t="s">
        <v>3</v>
      </c>
      <c r="F68" s="728" t="s">
        <v>5</v>
      </c>
      <c r="G68" s="731">
        <v>35942</v>
      </c>
    </row>
    <row r="69" spans="1:7" ht="15" customHeight="1">
      <c r="A69" s="727">
        <v>1103</v>
      </c>
      <c r="C69" s="729" t="s">
        <v>67</v>
      </c>
      <c r="D69" s="732"/>
      <c r="E69" s="729" t="s">
        <v>3</v>
      </c>
      <c r="F69" s="728" t="s">
        <v>5</v>
      </c>
      <c r="G69" s="731">
        <v>35933</v>
      </c>
    </row>
    <row r="70" spans="1:7" ht="15" customHeight="1">
      <c r="A70" s="727">
        <v>1104</v>
      </c>
      <c r="C70" s="729" t="s">
        <v>71</v>
      </c>
      <c r="D70" s="732"/>
      <c r="E70" s="729" t="s">
        <v>3</v>
      </c>
      <c r="F70" s="728" t="s">
        <v>5</v>
      </c>
      <c r="G70" s="731">
        <v>35909</v>
      </c>
    </row>
    <row r="71" spans="1:7" ht="15" customHeight="1">
      <c r="A71" s="727">
        <v>1105</v>
      </c>
      <c r="C71" s="729" t="s">
        <v>68</v>
      </c>
      <c r="D71" s="732"/>
      <c r="E71" s="729" t="s">
        <v>3</v>
      </c>
      <c r="F71" s="728" t="s">
        <v>5</v>
      </c>
      <c r="G71" s="731">
        <v>35911</v>
      </c>
    </row>
    <row r="72" spans="1:7" ht="15" customHeight="1">
      <c r="A72" s="727">
        <v>1106</v>
      </c>
      <c r="C72" s="739" t="s">
        <v>66</v>
      </c>
      <c r="D72" s="732"/>
      <c r="E72" s="729" t="s">
        <v>3</v>
      </c>
      <c r="F72" s="728" t="s">
        <v>5</v>
      </c>
      <c r="G72" s="731">
        <v>36005</v>
      </c>
    </row>
    <row r="73" spans="1:7" ht="15" customHeight="1">
      <c r="A73" s="737">
        <v>1107</v>
      </c>
      <c r="C73" s="735" t="s">
        <v>37</v>
      </c>
      <c r="D73" s="732"/>
      <c r="E73" s="735" t="s">
        <v>3</v>
      </c>
      <c r="F73" s="728" t="s">
        <v>5</v>
      </c>
      <c r="G73" s="738">
        <v>37105</v>
      </c>
    </row>
    <row r="74" spans="1:7" ht="15" customHeight="1">
      <c r="A74" s="737">
        <v>1108</v>
      </c>
      <c r="C74" s="735" t="s">
        <v>827</v>
      </c>
      <c r="D74" s="732"/>
      <c r="E74" s="735" t="s">
        <v>3</v>
      </c>
      <c r="F74" s="728" t="s">
        <v>5</v>
      </c>
      <c r="G74" s="738">
        <v>37461</v>
      </c>
    </row>
    <row r="75" spans="1:7" ht="15" customHeight="1">
      <c r="A75" s="737">
        <v>1116</v>
      </c>
      <c r="C75" s="735" t="s">
        <v>584</v>
      </c>
      <c r="D75" s="732"/>
      <c r="E75" s="735" t="s">
        <v>608</v>
      </c>
      <c r="F75" s="728" t="s">
        <v>5</v>
      </c>
      <c r="G75" s="738">
        <v>33650</v>
      </c>
    </row>
    <row r="76" spans="1:7" ht="15" customHeight="1">
      <c r="A76" s="727">
        <v>1120</v>
      </c>
      <c r="C76" s="729" t="s">
        <v>380</v>
      </c>
      <c r="E76" s="728" t="s">
        <v>22</v>
      </c>
      <c r="F76" s="728" t="s">
        <v>6</v>
      </c>
      <c r="G76" s="731">
        <v>29426</v>
      </c>
    </row>
    <row r="77" spans="1:7" ht="15" customHeight="1">
      <c r="A77" s="727">
        <v>1121</v>
      </c>
      <c r="C77" s="729" t="s">
        <v>379</v>
      </c>
      <c r="E77" s="728" t="s">
        <v>22</v>
      </c>
      <c r="F77" s="728" t="s">
        <v>6</v>
      </c>
      <c r="G77" s="731">
        <v>25971</v>
      </c>
    </row>
    <row r="78" spans="1:7" ht="15" customHeight="1">
      <c r="A78" s="727">
        <v>1122</v>
      </c>
      <c r="C78" s="729" t="s">
        <v>876</v>
      </c>
      <c r="E78" s="728" t="s">
        <v>22</v>
      </c>
      <c r="F78" s="728" t="s">
        <v>6</v>
      </c>
      <c r="G78" s="727">
        <v>0.46332175925925928</v>
      </c>
    </row>
    <row r="79" spans="1:7" ht="15" customHeight="1">
      <c r="A79" s="727">
        <v>1123</v>
      </c>
      <c r="C79" s="729" t="s">
        <v>384</v>
      </c>
      <c r="E79" s="728" t="s">
        <v>22</v>
      </c>
      <c r="F79" s="728" t="s">
        <v>6</v>
      </c>
      <c r="G79" s="731">
        <v>29275</v>
      </c>
    </row>
    <row r="80" spans="1:7" ht="15" customHeight="1">
      <c r="A80" s="727">
        <v>1124</v>
      </c>
      <c r="C80" s="729" t="s">
        <v>376</v>
      </c>
      <c r="E80" s="728" t="s">
        <v>22</v>
      </c>
      <c r="F80" s="728" t="s">
        <v>5</v>
      </c>
      <c r="G80" s="731">
        <v>30483</v>
      </c>
    </row>
    <row r="81" spans="1:7" ht="15" customHeight="1">
      <c r="A81" s="727">
        <v>1125</v>
      </c>
      <c r="C81" s="739" t="s">
        <v>375</v>
      </c>
      <c r="E81" s="728" t="s">
        <v>22</v>
      </c>
      <c r="F81" s="728" t="s">
        <v>6</v>
      </c>
      <c r="G81" s="731">
        <v>26388</v>
      </c>
    </row>
    <row r="82" spans="1:7" ht="15" customHeight="1">
      <c r="A82" s="727">
        <v>1126</v>
      </c>
      <c r="C82" s="729" t="s">
        <v>383</v>
      </c>
      <c r="E82" s="728" t="s">
        <v>22</v>
      </c>
      <c r="F82" s="728" t="s">
        <v>6</v>
      </c>
      <c r="G82" s="731">
        <v>26388</v>
      </c>
    </row>
    <row r="83" spans="1:7" ht="15" customHeight="1">
      <c r="A83" s="727">
        <v>1128</v>
      </c>
      <c r="C83" s="729" t="s">
        <v>381</v>
      </c>
      <c r="E83" s="728" t="s">
        <v>22</v>
      </c>
      <c r="F83" s="728" t="s">
        <v>6</v>
      </c>
      <c r="G83" s="731">
        <v>26857</v>
      </c>
    </row>
    <row r="84" spans="1:7" ht="15" customHeight="1">
      <c r="A84" s="727">
        <v>1130</v>
      </c>
      <c r="C84" s="729" t="s">
        <v>382</v>
      </c>
      <c r="E84" s="728" t="s">
        <v>22</v>
      </c>
      <c r="F84" s="728" t="s">
        <v>5</v>
      </c>
      <c r="G84" s="731">
        <v>31321</v>
      </c>
    </row>
    <row r="85" spans="1:7" ht="15" customHeight="1">
      <c r="A85" s="727">
        <v>1135</v>
      </c>
      <c r="C85" s="729" t="s">
        <v>195</v>
      </c>
      <c r="E85" s="728" t="s">
        <v>22</v>
      </c>
      <c r="F85" s="728" t="s">
        <v>10</v>
      </c>
      <c r="G85" s="731">
        <v>30006</v>
      </c>
    </row>
    <row r="86" spans="1:7" ht="15" customHeight="1">
      <c r="A86" s="727">
        <v>1137</v>
      </c>
      <c r="C86" s="729" t="s">
        <v>194</v>
      </c>
      <c r="E86" s="728" t="s">
        <v>22</v>
      </c>
      <c r="F86" s="728" t="s">
        <v>10</v>
      </c>
      <c r="G86" s="731">
        <v>28641</v>
      </c>
    </row>
    <row r="87" spans="1:7" ht="15" customHeight="1">
      <c r="A87" s="727">
        <v>1138</v>
      </c>
      <c r="C87" s="729" t="s">
        <v>199</v>
      </c>
      <c r="E87" s="728" t="s">
        <v>22</v>
      </c>
      <c r="F87" s="728" t="s">
        <v>10</v>
      </c>
      <c r="G87" s="731">
        <v>26877</v>
      </c>
    </row>
    <row r="88" spans="1:7" ht="15" customHeight="1">
      <c r="A88" s="727">
        <v>1139</v>
      </c>
      <c r="C88" s="729" t="s">
        <v>196</v>
      </c>
      <c r="E88" s="728" t="s">
        <v>22</v>
      </c>
      <c r="F88" s="728" t="s">
        <v>10</v>
      </c>
      <c r="G88" s="731">
        <v>28231</v>
      </c>
    </row>
    <row r="89" spans="1:7" ht="15" customHeight="1">
      <c r="A89" s="727">
        <v>1140</v>
      </c>
      <c r="C89" s="729" t="s">
        <v>197</v>
      </c>
      <c r="E89" s="728" t="s">
        <v>22</v>
      </c>
      <c r="F89" s="728" t="s">
        <v>10</v>
      </c>
      <c r="G89" s="731">
        <v>23272</v>
      </c>
    </row>
    <row r="90" spans="1:7" ht="15" customHeight="1">
      <c r="A90" s="727">
        <v>1141</v>
      </c>
      <c r="C90" s="729" t="s">
        <v>200</v>
      </c>
      <c r="E90" s="728" t="s">
        <v>22</v>
      </c>
      <c r="F90" s="728" t="s">
        <v>10</v>
      </c>
      <c r="G90" s="731">
        <v>28115</v>
      </c>
    </row>
    <row r="91" spans="1:7" ht="15" customHeight="1">
      <c r="A91" s="727">
        <v>1142</v>
      </c>
      <c r="C91" s="729" t="s">
        <v>148</v>
      </c>
      <c r="E91" s="728" t="s">
        <v>22</v>
      </c>
      <c r="F91" s="728" t="s">
        <v>10</v>
      </c>
      <c r="G91" s="731">
        <v>33398</v>
      </c>
    </row>
    <row r="92" spans="1:7" ht="15" customHeight="1">
      <c r="A92" s="737">
        <v>1143</v>
      </c>
      <c r="C92" s="728" t="s">
        <v>149</v>
      </c>
      <c r="E92" s="728" t="s">
        <v>22</v>
      </c>
      <c r="F92" s="728" t="s">
        <v>10</v>
      </c>
      <c r="G92" s="738">
        <v>33975</v>
      </c>
    </row>
    <row r="93" spans="1:7" ht="15" customHeight="1">
      <c r="A93" s="727">
        <v>1144</v>
      </c>
      <c r="C93" s="729" t="s">
        <v>104</v>
      </c>
      <c r="E93" s="728" t="s">
        <v>22</v>
      </c>
      <c r="F93" s="728" t="s">
        <v>5</v>
      </c>
      <c r="G93" s="731">
        <v>35775</v>
      </c>
    </row>
    <row r="94" spans="1:7" ht="15" customHeight="1">
      <c r="A94" s="727">
        <v>1145</v>
      </c>
      <c r="C94" s="729" t="s">
        <v>105</v>
      </c>
      <c r="E94" s="728" t="s">
        <v>22</v>
      </c>
      <c r="F94" s="728" t="s">
        <v>5</v>
      </c>
      <c r="G94" s="731">
        <v>35775</v>
      </c>
    </row>
    <row r="95" spans="1:7" ht="15" customHeight="1">
      <c r="A95" s="727">
        <v>1146</v>
      </c>
      <c r="C95" s="729" t="s">
        <v>317</v>
      </c>
      <c r="E95" s="728" t="s">
        <v>22</v>
      </c>
      <c r="F95" s="728" t="s">
        <v>6</v>
      </c>
      <c r="G95" s="731">
        <v>22869</v>
      </c>
    </row>
    <row r="96" spans="1:7" ht="15" customHeight="1">
      <c r="A96" s="727">
        <v>1147</v>
      </c>
      <c r="C96" s="729" t="s">
        <v>314</v>
      </c>
      <c r="E96" s="728" t="s">
        <v>22</v>
      </c>
      <c r="F96" s="728" t="s">
        <v>6</v>
      </c>
      <c r="G96" s="731">
        <v>18441</v>
      </c>
    </row>
    <row r="97" spans="1:7" ht="15" customHeight="1">
      <c r="A97" s="727">
        <v>1148</v>
      </c>
      <c r="C97" s="729" t="s">
        <v>316</v>
      </c>
      <c r="E97" s="728" t="s">
        <v>22</v>
      </c>
      <c r="F97" s="728" t="s">
        <v>6</v>
      </c>
      <c r="G97" s="731">
        <v>19665</v>
      </c>
    </row>
    <row r="98" spans="1:7" ht="15" customHeight="1">
      <c r="A98" s="727">
        <v>1149</v>
      </c>
      <c r="C98" s="729" t="s">
        <v>313</v>
      </c>
      <c r="E98" s="728" t="s">
        <v>22</v>
      </c>
      <c r="F98" s="728" t="s">
        <v>6</v>
      </c>
      <c r="G98" s="731">
        <v>22905</v>
      </c>
    </row>
    <row r="99" spans="1:7" ht="15" customHeight="1">
      <c r="A99" s="727">
        <v>1150</v>
      </c>
      <c r="C99" s="729" t="s">
        <v>312</v>
      </c>
      <c r="E99" s="728" t="s">
        <v>22</v>
      </c>
      <c r="F99" s="728" t="s">
        <v>6</v>
      </c>
      <c r="G99" s="731">
        <v>18041</v>
      </c>
    </row>
    <row r="100" spans="1:7" ht="15" customHeight="1">
      <c r="A100" s="727">
        <v>1151</v>
      </c>
      <c r="C100" s="729" t="s">
        <v>996</v>
      </c>
      <c r="E100" s="728" t="s">
        <v>711</v>
      </c>
      <c r="F100" s="728" t="s">
        <v>10</v>
      </c>
      <c r="G100" s="731">
        <v>28622</v>
      </c>
    </row>
    <row r="101" spans="1:7" ht="15" customHeight="1">
      <c r="A101" s="727">
        <v>1152</v>
      </c>
      <c r="C101" s="729" t="s">
        <v>189</v>
      </c>
      <c r="E101" s="728" t="s">
        <v>17</v>
      </c>
      <c r="F101" s="728" t="s">
        <v>997</v>
      </c>
      <c r="G101" s="731">
        <v>30552</v>
      </c>
    </row>
    <row r="102" spans="1:7" ht="15" customHeight="1">
      <c r="A102" s="727">
        <v>1153</v>
      </c>
      <c r="C102" s="729" t="s">
        <v>939</v>
      </c>
      <c r="E102" s="728" t="s">
        <v>17</v>
      </c>
      <c r="F102" s="728" t="s">
        <v>10</v>
      </c>
      <c r="G102" s="731">
        <v>23331</v>
      </c>
    </row>
    <row r="103" spans="1:7" ht="15" customHeight="1">
      <c r="A103" s="737">
        <v>1154</v>
      </c>
      <c r="C103" s="729" t="s">
        <v>434</v>
      </c>
      <c r="D103" s="732"/>
      <c r="E103" s="729" t="s">
        <v>17</v>
      </c>
      <c r="F103" s="728" t="s">
        <v>10</v>
      </c>
      <c r="G103" s="738">
        <v>27212</v>
      </c>
    </row>
    <row r="104" spans="1:7" ht="15" customHeight="1">
      <c r="A104" s="727">
        <v>1155</v>
      </c>
      <c r="C104" s="729" t="s">
        <v>192</v>
      </c>
      <c r="E104" s="728" t="s">
        <v>17</v>
      </c>
      <c r="F104" s="728" t="s">
        <v>10</v>
      </c>
      <c r="G104" s="731">
        <v>27360</v>
      </c>
    </row>
    <row r="105" spans="1:7" ht="15" customHeight="1">
      <c r="A105" s="737">
        <v>1156</v>
      </c>
      <c r="C105" s="728" t="s">
        <v>146</v>
      </c>
      <c r="E105" s="728" t="s">
        <v>17</v>
      </c>
      <c r="F105" s="728" t="s">
        <v>10</v>
      </c>
      <c r="G105" s="738">
        <v>34045</v>
      </c>
    </row>
    <row r="106" spans="1:7" ht="15" customHeight="1">
      <c r="A106" s="727">
        <v>1157</v>
      </c>
      <c r="C106" s="729" t="s">
        <v>128</v>
      </c>
      <c r="E106" s="728" t="s">
        <v>17</v>
      </c>
      <c r="F106" s="728" t="s">
        <v>10</v>
      </c>
      <c r="G106" s="731">
        <v>34976</v>
      </c>
    </row>
    <row r="107" spans="1:7" ht="15" customHeight="1">
      <c r="A107" s="727">
        <v>1158</v>
      </c>
      <c r="C107" s="729" t="s">
        <v>129</v>
      </c>
      <c r="E107" s="728" t="s">
        <v>17</v>
      </c>
      <c r="F107" s="728" t="s">
        <v>10</v>
      </c>
      <c r="G107" s="731">
        <v>35281</v>
      </c>
    </row>
    <row r="108" spans="1:7" ht="15" customHeight="1">
      <c r="A108" s="727">
        <v>1160</v>
      </c>
      <c r="C108" s="729" t="s">
        <v>190</v>
      </c>
      <c r="E108" s="728" t="s">
        <v>17</v>
      </c>
      <c r="F108" s="728" t="s">
        <v>10</v>
      </c>
      <c r="G108" s="731">
        <v>25310</v>
      </c>
    </row>
    <row r="109" spans="1:7" ht="15" customHeight="1">
      <c r="A109" s="727">
        <v>1161</v>
      </c>
      <c r="C109" s="729" t="s">
        <v>191</v>
      </c>
      <c r="E109" s="728" t="s">
        <v>17</v>
      </c>
      <c r="F109" s="728" t="s">
        <v>10</v>
      </c>
      <c r="G109" s="731">
        <v>23358</v>
      </c>
    </row>
    <row r="110" spans="1:7" ht="15" customHeight="1">
      <c r="A110" s="727">
        <v>1162</v>
      </c>
      <c r="C110" s="729" t="s">
        <v>372</v>
      </c>
      <c r="E110" s="728" t="s">
        <v>711</v>
      </c>
      <c r="F110" s="728" t="s">
        <v>6</v>
      </c>
      <c r="G110" s="731">
        <v>27302</v>
      </c>
    </row>
    <row r="111" spans="1:7" ht="15" customHeight="1">
      <c r="A111" s="727">
        <v>1163</v>
      </c>
      <c r="C111" s="729" t="s">
        <v>309</v>
      </c>
      <c r="E111" s="728" t="s">
        <v>17</v>
      </c>
      <c r="F111" s="728" t="s">
        <v>6</v>
      </c>
      <c r="G111" s="731">
        <v>23328</v>
      </c>
    </row>
    <row r="112" spans="1:7" ht="15" customHeight="1">
      <c r="A112" s="727">
        <v>1164</v>
      </c>
      <c r="C112" s="729" t="s">
        <v>374</v>
      </c>
      <c r="E112" s="728" t="s">
        <v>17</v>
      </c>
      <c r="F112" s="728" t="s">
        <v>6</v>
      </c>
      <c r="G112" s="731">
        <v>30249</v>
      </c>
    </row>
    <row r="113" spans="1:7" ht="15" customHeight="1">
      <c r="A113" s="727">
        <v>1165</v>
      </c>
      <c r="C113" s="729" t="s">
        <v>310</v>
      </c>
      <c r="E113" s="728" t="s">
        <v>17</v>
      </c>
      <c r="F113" s="728" t="s">
        <v>6</v>
      </c>
      <c r="G113" s="731">
        <v>25167</v>
      </c>
    </row>
    <row r="114" spans="1:7" ht="15" customHeight="1">
      <c r="A114" s="737">
        <v>1166</v>
      </c>
      <c r="C114" s="729" t="s">
        <v>231</v>
      </c>
      <c r="E114" s="728" t="s">
        <v>17</v>
      </c>
      <c r="F114" s="728" t="s">
        <v>5</v>
      </c>
      <c r="G114" s="738">
        <v>33963</v>
      </c>
    </row>
    <row r="115" spans="1:7" ht="15" customHeight="1">
      <c r="A115" s="727">
        <v>1167</v>
      </c>
      <c r="C115" s="729" t="s">
        <v>373</v>
      </c>
      <c r="E115" s="728" t="s">
        <v>17</v>
      </c>
      <c r="F115" s="728" t="s">
        <v>6</v>
      </c>
      <c r="G115" s="731">
        <v>27163</v>
      </c>
    </row>
    <row r="116" spans="1:7" ht="15" customHeight="1">
      <c r="A116" s="727">
        <v>1168</v>
      </c>
      <c r="C116" s="729" t="s">
        <v>435</v>
      </c>
      <c r="D116" s="732"/>
      <c r="E116" s="729" t="s">
        <v>17</v>
      </c>
      <c r="F116" s="728" t="s">
        <v>6</v>
      </c>
      <c r="G116" s="731">
        <v>26786</v>
      </c>
    </row>
    <row r="117" spans="1:7" ht="15" customHeight="1">
      <c r="A117" s="727">
        <v>1169</v>
      </c>
      <c r="C117" s="729" t="s">
        <v>370</v>
      </c>
      <c r="E117" s="728" t="s">
        <v>17</v>
      </c>
      <c r="F117" s="728" t="s">
        <v>6</v>
      </c>
      <c r="G117" s="731">
        <v>27985</v>
      </c>
    </row>
    <row r="118" spans="1:7" ht="15" customHeight="1">
      <c r="A118" s="727">
        <v>1170</v>
      </c>
      <c r="C118" s="729" t="s">
        <v>371</v>
      </c>
      <c r="E118" s="728" t="s">
        <v>17</v>
      </c>
      <c r="F118" s="728" t="s">
        <v>6</v>
      </c>
      <c r="G118" s="731">
        <v>28257</v>
      </c>
    </row>
    <row r="119" spans="1:7" ht="15" customHeight="1">
      <c r="A119" s="727">
        <v>1171</v>
      </c>
      <c r="C119" s="729" t="s">
        <v>437</v>
      </c>
      <c r="D119" s="732"/>
      <c r="E119" s="729" t="s">
        <v>17</v>
      </c>
      <c r="F119" s="728" t="s">
        <v>5</v>
      </c>
      <c r="G119" s="731">
        <v>36529</v>
      </c>
    </row>
    <row r="120" spans="1:7" ht="15" customHeight="1">
      <c r="A120" s="727">
        <v>1172</v>
      </c>
      <c r="C120" s="729" t="s">
        <v>57</v>
      </c>
      <c r="D120" s="732"/>
      <c r="E120" s="729" t="s">
        <v>17</v>
      </c>
      <c r="F120" s="728" t="s">
        <v>23</v>
      </c>
      <c r="G120" s="731">
        <v>36370</v>
      </c>
    </row>
    <row r="121" spans="1:7" ht="15" customHeight="1">
      <c r="A121" s="727">
        <v>1173</v>
      </c>
      <c r="C121" s="729" t="s">
        <v>291</v>
      </c>
      <c r="E121" s="728" t="s">
        <v>36</v>
      </c>
      <c r="F121" s="728" t="s">
        <v>6</v>
      </c>
      <c r="G121" s="731">
        <v>22805</v>
      </c>
    </row>
    <row r="122" spans="1:7" ht="15" customHeight="1">
      <c r="A122" s="727">
        <v>1174</v>
      </c>
      <c r="C122" s="729" t="s">
        <v>362</v>
      </c>
      <c r="E122" s="728" t="s">
        <v>36</v>
      </c>
      <c r="F122" s="728" t="s">
        <v>5</v>
      </c>
      <c r="G122" s="731">
        <v>32818</v>
      </c>
    </row>
    <row r="123" spans="1:7" ht="15" customHeight="1">
      <c r="A123" s="727">
        <v>1175</v>
      </c>
      <c r="C123" s="729" t="s">
        <v>940</v>
      </c>
      <c r="E123" s="728" t="s">
        <v>36</v>
      </c>
      <c r="F123" s="728" t="s">
        <v>10</v>
      </c>
      <c r="G123" s="731">
        <v>31633</v>
      </c>
    </row>
    <row r="124" spans="1:7" ht="15" customHeight="1">
      <c r="A124" s="727">
        <v>1177</v>
      </c>
      <c r="C124" s="729" t="s">
        <v>286</v>
      </c>
      <c r="E124" s="728" t="s">
        <v>36</v>
      </c>
      <c r="F124" s="728" t="s">
        <v>6</v>
      </c>
      <c r="G124" s="731">
        <v>21424</v>
      </c>
    </row>
    <row r="125" spans="1:7" ht="15" customHeight="1">
      <c r="A125" s="727">
        <v>1178</v>
      </c>
      <c r="C125" s="729" t="s">
        <v>283</v>
      </c>
      <c r="E125" s="728" t="s">
        <v>36</v>
      </c>
      <c r="F125" s="728" t="s">
        <v>6</v>
      </c>
      <c r="G125" s="731">
        <v>19212</v>
      </c>
    </row>
    <row r="126" spans="1:7" ht="15" customHeight="1">
      <c r="A126" s="727">
        <v>1179</v>
      </c>
      <c r="C126" s="729" t="s">
        <v>293</v>
      </c>
      <c r="E126" s="728" t="s">
        <v>36</v>
      </c>
      <c r="F126" s="728" t="s">
        <v>6</v>
      </c>
      <c r="G126" s="731">
        <v>18532</v>
      </c>
    </row>
    <row r="127" spans="1:7" ht="15" customHeight="1">
      <c r="A127" s="727">
        <v>1180</v>
      </c>
      <c r="C127" s="729" t="s">
        <v>361</v>
      </c>
      <c r="E127" s="728" t="s">
        <v>36</v>
      </c>
      <c r="F127" s="728" t="s">
        <v>5</v>
      </c>
      <c r="G127" s="731">
        <v>29325</v>
      </c>
    </row>
    <row r="128" spans="1:7" ht="15" customHeight="1">
      <c r="A128" s="727">
        <v>1181</v>
      </c>
      <c r="C128" s="729" t="s">
        <v>358</v>
      </c>
      <c r="E128" s="728" t="s">
        <v>36</v>
      </c>
      <c r="F128" s="728" t="s">
        <v>5</v>
      </c>
      <c r="G128" s="731">
        <v>31660</v>
      </c>
    </row>
    <row r="129" spans="1:7" ht="15" customHeight="1">
      <c r="A129" s="727">
        <v>1182</v>
      </c>
      <c r="C129" s="729" t="s">
        <v>285</v>
      </c>
      <c r="E129" s="728" t="s">
        <v>36</v>
      </c>
      <c r="F129" s="728" t="s">
        <v>6</v>
      </c>
      <c r="G129" s="731">
        <v>23487</v>
      </c>
    </row>
    <row r="130" spans="1:7" ht="15" customHeight="1">
      <c r="A130" s="727">
        <v>1183</v>
      </c>
      <c r="C130" s="729" t="s">
        <v>287</v>
      </c>
      <c r="E130" s="728" t="s">
        <v>36</v>
      </c>
      <c r="F130" s="728" t="s">
        <v>6</v>
      </c>
      <c r="G130" s="731">
        <v>24610</v>
      </c>
    </row>
    <row r="131" spans="1:7" ht="15" customHeight="1">
      <c r="A131" s="727">
        <v>1184</v>
      </c>
      <c r="C131" s="729" t="s">
        <v>284</v>
      </c>
      <c r="E131" s="728" t="s">
        <v>36</v>
      </c>
      <c r="F131" s="728" t="s">
        <v>6</v>
      </c>
      <c r="G131" s="731">
        <v>23887</v>
      </c>
    </row>
    <row r="132" spans="1:7" ht="15" customHeight="1">
      <c r="A132" s="727">
        <v>1185</v>
      </c>
      <c r="C132" s="729" t="s">
        <v>356</v>
      </c>
      <c r="E132" s="728" t="s">
        <v>36</v>
      </c>
      <c r="F132" s="728" t="s">
        <v>6</v>
      </c>
      <c r="G132" s="731">
        <v>27258</v>
      </c>
    </row>
    <row r="133" spans="1:7" ht="15" customHeight="1">
      <c r="A133" s="727">
        <v>1186</v>
      </c>
      <c r="C133" s="729" t="s">
        <v>176</v>
      </c>
      <c r="E133" s="728" t="s">
        <v>36</v>
      </c>
      <c r="F133" s="728" t="s">
        <v>10</v>
      </c>
      <c r="G133" s="731">
        <v>26593</v>
      </c>
    </row>
    <row r="134" spans="1:7" ht="15" customHeight="1">
      <c r="A134" s="727">
        <v>1187</v>
      </c>
      <c r="C134" s="729" t="s">
        <v>828</v>
      </c>
      <c r="E134" s="728" t="s">
        <v>36</v>
      </c>
      <c r="F134" s="728" t="s">
        <v>10</v>
      </c>
      <c r="G134" s="731">
        <v>31829</v>
      </c>
    </row>
    <row r="135" spans="1:7" ht="15" customHeight="1">
      <c r="A135" s="727">
        <v>1188</v>
      </c>
      <c r="C135" s="729" t="s">
        <v>179</v>
      </c>
      <c r="E135" s="728" t="s">
        <v>36</v>
      </c>
      <c r="F135" s="728" t="s">
        <v>10</v>
      </c>
      <c r="G135" s="731">
        <v>23293</v>
      </c>
    </row>
    <row r="136" spans="1:7" ht="15" customHeight="1">
      <c r="A136" s="727">
        <v>1189</v>
      </c>
      <c r="C136" s="729" t="s">
        <v>177</v>
      </c>
      <c r="E136" s="728" t="s">
        <v>36</v>
      </c>
      <c r="F136" s="728" t="s">
        <v>10</v>
      </c>
      <c r="G136" s="731">
        <v>26018</v>
      </c>
    </row>
    <row r="137" spans="1:7" ht="15" customHeight="1">
      <c r="A137" s="727">
        <v>1190</v>
      </c>
      <c r="C137" s="729" t="s">
        <v>178</v>
      </c>
      <c r="E137" s="728" t="s">
        <v>36</v>
      </c>
      <c r="F137" s="728" t="s">
        <v>10</v>
      </c>
      <c r="G137" s="731">
        <v>19974</v>
      </c>
    </row>
    <row r="138" spans="1:7" ht="15" customHeight="1">
      <c r="A138" s="727">
        <v>1191</v>
      </c>
      <c r="C138" s="729" t="s">
        <v>96</v>
      </c>
      <c r="E138" s="728" t="s">
        <v>36</v>
      </c>
      <c r="F138" s="728" t="s">
        <v>5</v>
      </c>
      <c r="G138" s="731">
        <v>34650</v>
      </c>
    </row>
    <row r="139" spans="1:7" ht="15" customHeight="1">
      <c r="A139" s="727">
        <v>1192</v>
      </c>
      <c r="C139" s="729" t="s">
        <v>99</v>
      </c>
      <c r="E139" s="728" t="s">
        <v>36</v>
      </c>
      <c r="F139" s="728" t="s">
        <v>5</v>
      </c>
      <c r="G139" s="731">
        <v>34868</v>
      </c>
    </row>
    <row r="140" spans="1:7" ht="15" customHeight="1">
      <c r="A140" s="727">
        <v>1193</v>
      </c>
      <c r="C140" s="728" t="s">
        <v>125</v>
      </c>
      <c r="E140" s="728" t="s">
        <v>36</v>
      </c>
      <c r="F140" s="728" t="s">
        <v>10</v>
      </c>
      <c r="G140" s="731">
        <v>35011</v>
      </c>
    </row>
    <row r="141" spans="1:7" ht="15" customHeight="1">
      <c r="A141" s="727">
        <v>1194</v>
      </c>
      <c r="C141" s="729" t="s">
        <v>100</v>
      </c>
      <c r="E141" s="728" t="s">
        <v>36</v>
      </c>
      <c r="F141" s="728" t="s">
        <v>5</v>
      </c>
      <c r="G141" s="731">
        <v>35097</v>
      </c>
    </row>
    <row r="142" spans="1:7" ht="15" customHeight="1">
      <c r="A142" s="727">
        <v>1195</v>
      </c>
      <c r="C142" s="729" t="s">
        <v>61</v>
      </c>
      <c r="D142" s="732"/>
      <c r="E142" s="729" t="s">
        <v>36</v>
      </c>
      <c r="F142" s="728" t="s">
        <v>10</v>
      </c>
      <c r="G142" s="731">
        <v>36220</v>
      </c>
    </row>
    <row r="143" spans="1:7" ht="15" customHeight="1">
      <c r="A143" s="727">
        <v>1196</v>
      </c>
      <c r="C143" s="729" t="s">
        <v>62</v>
      </c>
      <c r="D143" s="732"/>
      <c r="E143" s="729" t="s">
        <v>36</v>
      </c>
      <c r="F143" s="728" t="s">
        <v>10</v>
      </c>
      <c r="G143" s="731">
        <v>36280</v>
      </c>
    </row>
    <row r="144" spans="1:7" ht="15" customHeight="1">
      <c r="A144" s="727">
        <v>1197</v>
      </c>
      <c r="C144" s="729" t="s">
        <v>76</v>
      </c>
      <c r="D144" s="732"/>
      <c r="E144" s="729" t="s">
        <v>36</v>
      </c>
      <c r="F144" s="728" t="s">
        <v>10</v>
      </c>
      <c r="G144" s="731">
        <v>35493</v>
      </c>
    </row>
    <row r="145" spans="1:7" ht="15" customHeight="1">
      <c r="A145" s="727">
        <v>1198</v>
      </c>
      <c r="C145" s="729" t="s">
        <v>862</v>
      </c>
      <c r="D145" s="732"/>
      <c r="E145" s="735" t="s">
        <v>36</v>
      </c>
      <c r="F145" s="728" t="s">
        <v>5</v>
      </c>
      <c r="G145" s="731">
        <v>35741</v>
      </c>
    </row>
    <row r="146" spans="1:7" ht="15" customHeight="1">
      <c r="A146" s="727">
        <v>1199</v>
      </c>
      <c r="C146" s="729" t="s">
        <v>60</v>
      </c>
      <c r="D146" s="732"/>
      <c r="E146" s="729" t="s">
        <v>36</v>
      </c>
      <c r="F146" s="728" t="s">
        <v>23</v>
      </c>
      <c r="G146" s="731">
        <v>36380</v>
      </c>
    </row>
    <row r="147" spans="1:7" ht="15" customHeight="1">
      <c r="A147" s="727">
        <v>1200</v>
      </c>
      <c r="C147" s="729" t="s">
        <v>38</v>
      </c>
      <c r="D147" s="732"/>
      <c r="E147" s="735" t="s">
        <v>36</v>
      </c>
      <c r="F147" s="728" t="s">
        <v>885</v>
      </c>
      <c r="G147" s="731">
        <v>37457</v>
      </c>
    </row>
    <row r="148" spans="1:7" ht="15" customHeight="1">
      <c r="A148" s="727">
        <v>1201</v>
      </c>
      <c r="C148" s="729" t="s">
        <v>101</v>
      </c>
      <c r="E148" s="728" t="s">
        <v>36</v>
      </c>
      <c r="F148" s="728" t="s">
        <v>5</v>
      </c>
      <c r="G148" s="731">
        <v>35746</v>
      </c>
    </row>
    <row r="149" spans="1:7" ht="15" customHeight="1">
      <c r="A149" s="737">
        <v>1202</v>
      </c>
      <c r="C149" s="735" t="s">
        <v>35</v>
      </c>
      <c r="D149" s="732"/>
      <c r="E149" s="735" t="s">
        <v>36</v>
      </c>
      <c r="F149" s="728" t="s">
        <v>5</v>
      </c>
      <c r="G149" s="738">
        <v>37972</v>
      </c>
    </row>
    <row r="150" spans="1:7" ht="15" customHeight="1">
      <c r="A150" s="727">
        <v>1203</v>
      </c>
      <c r="C150" s="729" t="s">
        <v>41</v>
      </c>
      <c r="D150" s="732"/>
      <c r="E150" s="735" t="s">
        <v>36</v>
      </c>
      <c r="F150" s="728" t="s">
        <v>5</v>
      </c>
      <c r="G150" s="731">
        <v>36537</v>
      </c>
    </row>
    <row r="151" spans="1:7" ht="15" customHeight="1">
      <c r="A151" s="727">
        <v>1204</v>
      </c>
      <c r="C151" s="729" t="s">
        <v>52</v>
      </c>
      <c r="D151" s="732"/>
      <c r="E151" s="729" t="s">
        <v>36</v>
      </c>
      <c r="F151" s="728" t="s">
        <v>5</v>
      </c>
      <c r="G151" s="731">
        <v>36312</v>
      </c>
    </row>
    <row r="152" spans="1:7" ht="15" customHeight="1">
      <c r="A152" s="727">
        <v>1205</v>
      </c>
      <c r="C152" s="729" t="s">
        <v>39</v>
      </c>
      <c r="D152" s="732"/>
      <c r="E152" s="735" t="s">
        <v>36</v>
      </c>
      <c r="F152" s="728" t="s">
        <v>8</v>
      </c>
      <c r="G152" s="731">
        <v>37565</v>
      </c>
    </row>
    <row r="153" spans="1:7" ht="15" customHeight="1">
      <c r="A153" s="727">
        <v>1217</v>
      </c>
      <c r="C153" s="729" t="s">
        <v>268</v>
      </c>
      <c r="E153" s="728" t="s">
        <v>36</v>
      </c>
      <c r="F153" s="728" t="s">
        <v>6</v>
      </c>
      <c r="G153" s="731">
        <v>22954</v>
      </c>
    </row>
    <row r="154" spans="1:7" ht="15" customHeight="1">
      <c r="A154" s="727">
        <v>1218</v>
      </c>
      <c r="C154" s="729" t="s">
        <v>918</v>
      </c>
      <c r="E154" s="728" t="s">
        <v>36</v>
      </c>
      <c r="F154" s="728" t="s">
        <v>6</v>
      </c>
      <c r="G154" s="731">
        <v>22270</v>
      </c>
    </row>
    <row r="155" spans="1:7" ht="15" customHeight="1">
      <c r="A155" s="727">
        <v>1219</v>
      </c>
      <c r="C155" s="729" t="s">
        <v>267</v>
      </c>
      <c r="E155" s="728" t="s">
        <v>36</v>
      </c>
      <c r="F155" s="728" t="s">
        <v>6</v>
      </c>
      <c r="G155" s="731">
        <v>20788</v>
      </c>
    </row>
    <row r="156" spans="1:7" ht="15" customHeight="1">
      <c r="A156" s="727">
        <v>1220</v>
      </c>
      <c r="C156" s="729" t="s">
        <v>269</v>
      </c>
      <c r="E156" s="728" t="s">
        <v>36</v>
      </c>
      <c r="F156" s="728" t="s">
        <v>6</v>
      </c>
      <c r="G156" s="731">
        <v>22382</v>
      </c>
    </row>
    <row r="157" spans="1:7" ht="15" customHeight="1">
      <c r="A157" s="727">
        <v>1223</v>
      </c>
      <c r="C157" s="729" t="s">
        <v>829</v>
      </c>
      <c r="E157" s="728" t="s">
        <v>3</v>
      </c>
      <c r="F157" s="728" t="s">
        <v>6</v>
      </c>
      <c r="G157" s="731">
        <v>20359</v>
      </c>
    </row>
    <row r="158" spans="1:7" ht="15" customHeight="1">
      <c r="A158" s="727">
        <v>1228</v>
      </c>
      <c r="C158" s="729" t="s">
        <v>170</v>
      </c>
      <c r="E158" s="728" t="s">
        <v>36</v>
      </c>
      <c r="F158" s="728" t="s">
        <v>10</v>
      </c>
      <c r="G158" s="731">
        <v>28402</v>
      </c>
    </row>
    <row r="159" spans="1:7" ht="15" customHeight="1">
      <c r="A159" s="727">
        <v>1229</v>
      </c>
      <c r="C159" s="729" t="s">
        <v>171</v>
      </c>
      <c r="E159" s="728" t="s">
        <v>19</v>
      </c>
      <c r="F159" s="728" t="s">
        <v>10</v>
      </c>
      <c r="G159" s="731">
        <v>21866</v>
      </c>
    </row>
    <row r="160" spans="1:7" ht="15" customHeight="1">
      <c r="A160" s="727">
        <v>1231</v>
      </c>
      <c r="C160" s="729" t="s">
        <v>830</v>
      </c>
      <c r="E160" s="728" t="s">
        <v>36</v>
      </c>
      <c r="F160" s="728" t="s">
        <v>10</v>
      </c>
      <c r="G160" s="731">
        <v>22294</v>
      </c>
    </row>
    <row r="161" spans="1:8" ht="15" customHeight="1">
      <c r="A161" s="727">
        <v>1233</v>
      </c>
      <c r="C161" s="729" t="s">
        <v>332</v>
      </c>
      <c r="E161" s="728" t="s">
        <v>15</v>
      </c>
      <c r="F161" s="728" t="s">
        <v>6</v>
      </c>
      <c r="G161" s="731">
        <v>17815</v>
      </c>
    </row>
    <row r="162" spans="1:8" ht="15" customHeight="1">
      <c r="A162" s="727">
        <v>1234</v>
      </c>
      <c r="C162" s="729" t="s">
        <v>335</v>
      </c>
      <c r="E162" s="728" t="s">
        <v>15</v>
      </c>
      <c r="F162" s="728" t="s">
        <v>6</v>
      </c>
      <c r="G162" s="731">
        <v>15862</v>
      </c>
    </row>
    <row r="163" spans="1:8" ht="15" customHeight="1">
      <c r="A163" s="727">
        <v>1235</v>
      </c>
      <c r="C163" s="729" t="s">
        <v>398</v>
      </c>
      <c r="E163" s="729" t="s">
        <v>15</v>
      </c>
      <c r="F163" s="728" t="s">
        <v>6</v>
      </c>
      <c r="G163" s="731">
        <v>27267</v>
      </c>
      <c r="H163" s="1" t="s">
        <v>1089</v>
      </c>
    </row>
    <row r="164" spans="1:8" ht="15" customHeight="1">
      <c r="A164" s="727">
        <v>1236</v>
      </c>
      <c r="C164" s="729" t="s">
        <v>334</v>
      </c>
      <c r="E164" s="728" t="s">
        <v>15</v>
      </c>
      <c r="F164" s="728" t="s">
        <v>6</v>
      </c>
      <c r="G164" s="731">
        <v>16466</v>
      </c>
      <c r="H164" s="1" t="s">
        <v>1089</v>
      </c>
    </row>
    <row r="165" spans="1:8" ht="15" customHeight="1">
      <c r="A165" s="727">
        <v>1237</v>
      </c>
      <c r="C165" s="729" t="s">
        <v>331</v>
      </c>
      <c r="E165" s="728" t="s">
        <v>15</v>
      </c>
      <c r="F165" s="728" t="s">
        <v>6</v>
      </c>
      <c r="G165" s="731">
        <v>16981</v>
      </c>
    </row>
    <row r="166" spans="1:8" ht="15" customHeight="1">
      <c r="A166" s="727">
        <v>1238</v>
      </c>
      <c r="C166" s="729" t="s">
        <v>401</v>
      </c>
      <c r="E166" s="729" t="s">
        <v>9</v>
      </c>
      <c r="F166" s="728" t="s">
        <v>6</v>
      </c>
      <c r="G166" s="731">
        <v>27239</v>
      </c>
    </row>
    <row r="167" spans="1:8" ht="15" customHeight="1">
      <c r="A167" s="727">
        <v>1239</v>
      </c>
      <c r="C167" s="729" t="s">
        <v>333</v>
      </c>
      <c r="E167" s="728" t="s">
        <v>15</v>
      </c>
      <c r="F167" s="728" t="s">
        <v>6</v>
      </c>
      <c r="G167" s="731">
        <v>18910</v>
      </c>
    </row>
    <row r="168" spans="1:8" ht="15" customHeight="1">
      <c r="A168" s="727">
        <v>1241</v>
      </c>
      <c r="C168" s="729" t="s">
        <v>399</v>
      </c>
      <c r="E168" s="729" t="s">
        <v>7</v>
      </c>
      <c r="F168" s="728" t="s">
        <v>6</v>
      </c>
      <c r="G168" s="731">
        <v>30589</v>
      </c>
    </row>
    <row r="169" spans="1:8" ht="15" customHeight="1">
      <c r="A169" s="727">
        <v>1242</v>
      </c>
      <c r="C169" s="729" t="s">
        <v>400</v>
      </c>
      <c r="E169" s="729" t="s">
        <v>15</v>
      </c>
      <c r="F169" s="728" t="s">
        <v>5</v>
      </c>
      <c r="G169" s="731">
        <v>30589</v>
      </c>
    </row>
    <row r="170" spans="1:8" ht="15" customHeight="1">
      <c r="A170" s="727">
        <v>1244</v>
      </c>
      <c r="C170" s="729" t="s">
        <v>428</v>
      </c>
      <c r="E170" s="729" t="s">
        <v>7</v>
      </c>
      <c r="F170" s="728" t="s">
        <v>6</v>
      </c>
      <c r="G170" s="731">
        <v>17484</v>
      </c>
    </row>
    <row r="171" spans="1:8" ht="15" customHeight="1">
      <c r="A171" s="727">
        <v>1245</v>
      </c>
      <c r="C171" s="729" t="s">
        <v>345</v>
      </c>
      <c r="E171" s="728" t="s">
        <v>7</v>
      </c>
      <c r="F171" s="728" t="s">
        <v>6</v>
      </c>
      <c r="G171" s="731">
        <v>30270</v>
      </c>
    </row>
    <row r="172" spans="1:8" ht="15" customHeight="1">
      <c r="A172" s="727">
        <v>1246</v>
      </c>
      <c r="C172" s="729" t="s">
        <v>259</v>
      </c>
      <c r="E172" s="728" t="s">
        <v>7</v>
      </c>
      <c r="F172" s="728" t="s">
        <v>6</v>
      </c>
      <c r="G172" s="731">
        <v>21619</v>
      </c>
    </row>
    <row r="173" spans="1:8" ht="15" customHeight="1">
      <c r="A173" s="727">
        <v>1247</v>
      </c>
      <c r="C173" s="729" t="s">
        <v>260</v>
      </c>
      <c r="E173" s="728" t="s">
        <v>7</v>
      </c>
      <c r="F173" s="728" t="s">
        <v>6</v>
      </c>
      <c r="G173" s="731">
        <v>22762</v>
      </c>
    </row>
    <row r="174" spans="1:8" ht="15" customHeight="1">
      <c r="A174" s="727">
        <v>1248</v>
      </c>
      <c r="C174" s="729" t="s">
        <v>465</v>
      </c>
      <c r="E174" s="728" t="s">
        <v>7</v>
      </c>
      <c r="F174" s="728" t="s">
        <v>5</v>
      </c>
      <c r="G174" s="731">
        <v>31945</v>
      </c>
    </row>
    <row r="175" spans="1:8" ht="15" customHeight="1">
      <c r="A175" s="727">
        <v>1249</v>
      </c>
      <c r="C175" s="729" t="s">
        <v>941</v>
      </c>
      <c r="E175" s="728" t="s">
        <v>7</v>
      </c>
      <c r="F175" s="728" t="s">
        <v>5</v>
      </c>
      <c r="G175" s="731">
        <v>22762</v>
      </c>
    </row>
    <row r="176" spans="1:8" ht="15" customHeight="1">
      <c r="A176" s="727">
        <v>1250</v>
      </c>
      <c r="C176" s="729" t="s">
        <v>216</v>
      </c>
      <c r="E176" s="728" t="s">
        <v>7</v>
      </c>
      <c r="F176" s="728" t="s">
        <v>5</v>
      </c>
      <c r="G176" s="731">
        <v>33579</v>
      </c>
    </row>
    <row r="177" spans="1:7" ht="15" customHeight="1">
      <c r="A177" s="727">
        <v>1252</v>
      </c>
      <c r="C177" s="729" t="s">
        <v>214</v>
      </c>
      <c r="E177" s="728" t="s">
        <v>7</v>
      </c>
      <c r="F177" s="728" t="s">
        <v>10</v>
      </c>
      <c r="G177" s="731">
        <v>33775</v>
      </c>
    </row>
    <row r="178" spans="1:7" ht="15" customHeight="1">
      <c r="A178" s="727">
        <v>1259</v>
      </c>
      <c r="C178" s="729" t="s">
        <v>169</v>
      </c>
      <c r="E178" s="728" t="s">
        <v>7</v>
      </c>
      <c r="F178" s="728" t="s">
        <v>10</v>
      </c>
      <c r="G178" s="731">
        <v>30514</v>
      </c>
    </row>
    <row r="179" spans="1:7" ht="15" customHeight="1">
      <c r="A179" s="727">
        <v>1260</v>
      </c>
      <c r="C179" s="729" t="s">
        <v>167</v>
      </c>
      <c r="E179" s="728" t="s">
        <v>7</v>
      </c>
      <c r="F179" s="728" t="s">
        <v>10</v>
      </c>
      <c r="G179" s="731">
        <v>21335</v>
      </c>
    </row>
    <row r="180" spans="1:7" ht="15" customHeight="1">
      <c r="A180" s="727">
        <v>1261</v>
      </c>
      <c r="C180" s="729" t="s">
        <v>166</v>
      </c>
      <c r="E180" s="728" t="s">
        <v>7</v>
      </c>
      <c r="F180" s="728" t="s">
        <v>10</v>
      </c>
      <c r="G180" s="731">
        <v>32682</v>
      </c>
    </row>
    <row r="181" spans="1:7" ht="15" customHeight="1">
      <c r="A181" s="727">
        <v>1153</v>
      </c>
      <c r="C181" s="729" t="s">
        <v>1078</v>
      </c>
      <c r="E181" s="728" t="s">
        <v>17</v>
      </c>
      <c r="F181" s="728" t="s">
        <v>10</v>
      </c>
      <c r="G181" s="731"/>
    </row>
    <row r="182" spans="1:7" ht="15" customHeight="1">
      <c r="A182" s="727">
        <v>1269</v>
      </c>
      <c r="C182" s="729" t="s">
        <v>147</v>
      </c>
      <c r="E182" s="728" t="s">
        <v>22</v>
      </c>
      <c r="F182" s="728" t="s">
        <v>10</v>
      </c>
      <c r="G182" s="731">
        <v>34109</v>
      </c>
    </row>
    <row r="183" spans="1:7" ht="15" customHeight="1">
      <c r="A183" s="727">
        <v>1270</v>
      </c>
      <c r="C183" s="729" t="s">
        <v>193</v>
      </c>
      <c r="E183" s="728" t="s">
        <v>22</v>
      </c>
      <c r="F183" s="728" t="s">
        <v>10</v>
      </c>
      <c r="G183" s="731">
        <v>29933</v>
      </c>
    </row>
    <row r="184" spans="1:7" ht="15" customHeight="1">
      <c r="A184" s="727">
        <v>1273</v>
      </c>
      <c r="C184" s="729" t="s">
        <v>385</v>
      </c>
      <c r="E184" s="728" t="s">
        <v>22</v>
      </c>
      <c r="F184" s="728" t="s">
        <v>5</v>
      </c>
      <c r="G184" s="731">
        <v>29540</v>
      </c>
    </row>
    <row r="185" spans="1:7" ht="15" customHeight="1">
      <c r="A185" s="727">
        <v>1276</v>
      </c>
      <c r="C185" s="729" t="s">
        <v>315</v>
      </c>
      <c r="E185" s="728" t="s">
        <v>22</v>
      </c>
      <c r="F185" s="728" t="s">
        <v>6</v>
      </c>
      <c r="G185" s="731">
        <v>25035</v>
      </c>
    </row>
    <row r="186" spans="1:7" ht="15" customHeight="1">
      <c r="A186" s="740">
        <v>1277</v>
      </c>
      <c r="C186" s="732" t="s">
        <v>420</v>
      </c>
      <c r="D186" s="732"/>
      <c r="E186" s="732" t="s">
        <v>20</v>
      </c>
      <c r="F186" s="730" t="s">
        <v>6</v>
      </c>
      <c r="G186" s="741">
        <v>19219</v>
      </c>
    </row>
    <row r="187" spans="1:7" ht="15" customHeight="1">
      <c r="A187" s="740">
        <v>1280</v>
      </c>
      <c r="C187" s="732" t="s">
        <v>602</v>
      </c>
      <c r="D187" s="732"/>
      <c r="E187" s="732" t="s">
        <v>603</v>
      </c>
      <c r="F187" s="730" t="s">
        <v>6</v>
      </c>
      <c r="G187" s="741">
        <v>26164</v>
      </c>
    </row>
    <row r="188" spans="1:7" ht="15" customHeight="1">
      <c r="A188" s="740">
        <v>1286</v>
      </c>
      <c r="C188" s="732" t="s">
        <v>604</v>
      </c>
      <c r="D188" s="732"/>
      <c r="E188" s="732" t="s">
        <v>603</v>
      </c>
      <c r="F188" s="730" t="s">
        <v>6</v>
      </c>
      <c r="G188" s="741">
        <v>17352</v>
      </c>
    </row>
    <row r="189" spans="1:7" ht="15" customHeight="1">
      <c r="A189" s="727">
        <v>1296</v>
      </c>
      <c r="C189" s="729" t="s">
        <v>183</v>
      </c>
      <c r="E189" s="728" t="s">
        <v>9</v>
      </c>
      <c r="F189" s="728" t="s">
        <v>10</v>
      </c>
      <c r="G189" s="731">
        <v>32457</v>
      </c>
    </row>
    <row r="190" spans="1:7" ht="15" customHeight="1">
      <c r="A190" s="727">
        <v>1298</v>
      </c>
      <c r="C190" s="729" t="s">
        <v>102</v>
      </c>
      <c r="E190" s="728" t="s">
        <v>9</v>
      </c>
      <c r="F190" s="728" t="s">
        <v>5</v>
      </c>
      <c r="G190" s="727" t="s">
        <v>103</v>
      </c>
    </row>
    <row r="191" spans="1:7" ht="15" customHeight="1">
      <c r="A191" s="727">
        <v>1299</v>
      </c>
      <c r="C191" s="729" t="s">
        <v>531</v>
      </c>
      <c r="E191" s="728" t="s">
        <v>9</v>
      </c>
      <c r="F191" s="728" t="s">
        <v>6</v>
      </c>
      <c r="G191" s="731">
        <v>20967</v>
      </c>
    </row>
    <row r="192" spans="1:7" ht="15" customHeight="1">
      <c r="A192" s="737">
        <v>1300</v>
      </c>
      <c r="C192" s="729" t="s">
        <v>84</v>
      </c>
      <c r="D192" s="732"/>
      <c r="E192" s="735" t="s">
        <v>9</v>
      </c>
      <c r="F192" s="728" t="s">
        <v>5</v>
      </c>
      <c r="G192" s="738">
        <v>35437</v>
      </c>
    </row>
    <row r="193" spans="1:7" ht="15" customHeight="1">
      <c r="A193" s="727">
        <v>1301</v>
      </c>
      <c r="C193" s="729" t="s">
        <v>198</v>
      </c>
      <c r="E193" s="728" t="s">
        <v>22</v>
      </c>
      <c r="F193" s="728" t="s">
        <v>10</v>
      </c>
      <c r="G193" s="731">
        <v>32454</v>
      </c>
    </row>
    <row r="194" spans="1:7" ht="15" customHeight="1">
      <c r="A194" s="727">
        <v>1302</v>
      </c>
      <c r="C194" s="729" t="s">
        <v>378</v>
      </c>
      <c r="E194" s="728" t="s">
        <v>22</v>
      </c>
      <c r="F194" s="728" t="s">
        <v>5</v>
      </c>
      <c r="G194" s="731">
        <v>30875</v>
      </c>
    </row>
    <row r="195" spans="1:7" ht="15" customHeight="1">
      <c r="A195" s="737">
        <v>1303</v>
      </c>
      <c r="C195" s="728" t="s">
        <v>150</v>
      </c>
      <c r="E195" s="728" t="s">
        <v>16</v>
      </c>
      <c r="F195" s="728" t="s">
        <v>10</v>
      </c>
      <c r="G195" s="738">
        <v>33323</v>
      </c>
    </row>
    <row r="196" spans="1:7" ht="15" customHeight="1">
      <c r="A196" s="727">
        <v>1304</v>
      </c>
      <c r="C196" s="729" t="s">
        <v>205</v>
      </c>
      <c r="E196" s="728" t="s">
        <v>16</v>
      </c>
      <c r="F196" s="728" t="s">
        <v>10</v>
      </c>
      <c r="G196" s="731">
        <v>31817</v>
      </c>
    </row>
    <row r="197" spans="1:7" ht="15" customHeight="1">
      <c r="A197" s="727">
        <v>1305</v>
      </c>
      <c r="C197" s="729" t="s">
        <v>935</v>
      </c>
      <c r="E197" s="728" t="s">
        <v>16</v>
      </c>
      <c r="F197" s="728" t="s">
        <v>10</v>
      </c>
      <c r="G197" s="731">
        <v>32116</v>
      </c>
    </row>
    <row r="198" spans="1:7" ht="15" customHeight="1">
      <c r="A198" s="727">
        <v>1306</v>
      </c>
      <c r="C198" s="729" t="s">
        <v>201</v>
      </c>
      <c r="E198" s="728" t="s">
        <v>16</v>
      </c>
      <c r="F198" s="728" t="s">
        <v>10</v>
      </c>
      <c r="G198" s="731">
        <v>30927</v>
      </c>
    </row>
    <row r="199" spans="1:7" ht="15" customHeight="1">
      <c r="A199" s="727">
        <v>1307</v>
      </c>
      <c r="C199" s="729" t="s">
        <v>203</v>
      </c>
      <c r="E199" s="728" t="s">
        <v>16</v>
      </c>
      <c r="F199" s="728" t="s">
        <v>10</v>
      </c>
      <c r="G199" s="731">
        <v>29737</v>
      </c>
    </row>
    <row r="200" spans="1:7" ht="15" customHeight="1">
      <c r="A200" s="727">
        <v>1308</v>
      </c>
      <c r="C200" s="729" t="s">
        <v>202</v>
      </c>
      <c r="E200" s="728" t="s">
        <v>16</v>
      </c>
      <c r="F200" s="728" t="s">
        <v>10</v>
      </c>
      <c r="G200" s="731">
        <v>29936</v>
      </c>
    </row>
    <row r="201" spans="1:7" ht="15" customHeight="1">
      <c r="A201" s="727">
        <v>1310</v>
      </c>
      <c r="C201" s="729" t="s">
        <v>204</v>
      </c>
      <c r="E201" s="728" t="s">
        <v>16</v>
      </c>
      <c r="F201" s="728" t="s">
        <v>10</v>
      </c>
      <c r="G201" s="731">
        <v>28852</v>
      </c>
    </row>
    <row r="202" spans="1:7" ht="15" customHeight="1">
      <c r="A202" s="727">
        <v>1311</v>
      </c>
      <c r="C202" s="729" t="s">
        <v>757</v>
      </c>
      <c r="E202" s="728" t="s">
        <v>16</v>
      </c>
      <c r="F202" s="728" t="s">
        <v>10</v>
      </c>
      <c r="G202" s="731">
        <v>23310</v>
      </c>
    </row>
    <row r="203" spans="1:7" ht="15" customHeight="1">
      <c r="A203" s="727">
        <v>1312</v>
      </c>
      <c r="C203" s="729" t="s">
        <v>390</v>
      </c>
      <c r="E203" s="728" t="s">
        <v>16</v>
      </c>
      <c r="F203" s="728" t="s">
        <v>5</v>
      </c>
      <c r="G203" s="731">
        <v>32580</v>
      </c>
    </row>
    <row r="204" spans="1:7" ht="15" customHeight="1">
      <c r="A204" s="727">
        <v>1313</v>
      </c>
      <c r="C204" s="729" t="s">
        <v>392</v>
      </c>
      <c r="E204" s="728" t="s">
        <v>16</v>
      </c>
      <c r="F204" s="728" t="s">
        <v>5</v>
      </c>
      <c r="G204" s="731">
        <v>32583</v>
      </c>
    </row>
    <row r="205" spans="1:7" ht="15" customHeight="1">
      <c r="A205" s="727">
        <v>1314</v>
      </c>
      <c r="C205" s="729" t="s">
        <v>391</v>
      </c>
      <c r="E205" s="728" t="s">
        <v>16</v>
      </c>
      <c r="F205" s="728" t="s">
        <v>5</v>
      </c>
      <c r="G205" s="731">
        <v>31166</v>
      </c>
    </row>
    <row r="206" spans="1:7" ht="15" customHeight="1">
      <c r="A206" s="727">
        <v>1315</v>
      </c>
      <c r="C206" s="729" t="s">
        <v>389</v>
      </c>
      <c r="E206" s="728" t="s">
        <v>16</v>
      </c>
      <c r="F206" s="728" t="s">
        <v>6</v>
      </c>
      <c r="G206" s="731">
        <v>30904</v>
      </c>
    </row>
    <row r="207" spans="1:7" ht="15" customHeight="1">
      <c r="A207" s="727">
        <v>1316</v>
      </c>
      <c r="C207" s="729" t="s">
        <v>395</v>
      </c>
      <c r="E207" s="728" t="s">
        <v>16</v>
      </c>
      <c r="F207" s="728" t="s">
        <v>5</v>
      </c>
      <c r="G207" s="731">
        <v>30487</v>
      </c>
    </row>
    <row r="208" spans="1:7" ht="15" customHeight="1">
      <c r="A208" s="727">
        <v>1317</v>
      </c>
      <c r="C208" s="729" t="s">
        <v>393</v>
      </c>
      <c r="E208" s="728" t="s">
        <v>16</v>
      </c>
      <c r="F208" s="728" t="s">
        <v>5</v>
      </c>
      <c r="G208" s="731">
        <v>29917</v>
      </c>
    </row>
    <row r="209" spans="1:7" ht="15" customHeight="1">
      <c r="A209" s="727">
        <v>1318</v>
      </c>
      <c r="C209" s="729" t="s">
        <v>394</v>
      </c>
      <c r="E209" s="728" t="s">
        <v>16</v>
      </c>
      <c r="F209" s="728" t="s">
        <v>6</v>
      </c>
      <c r="G209" s="731">
        <v>29326</v>
      </c>
    </row>
    <row r="210" spans="1:7" ht="15" customHeight="1">
      <c r="A210" s="727">
        <v>1319</v>
      </c>
      <c r="C210" s="729" t="s">
        <v>396</v>
      </c>
      <c r="E210" s="728" t="s">
        <v>16</v>
      </c>
      <c r="F210" s="728" t="s">
        <v>5</v>
      </c>
      <c r="G210" s="731">
        <v>29082</v>
      </c>
    </row>
    <row r="211" spans="1:7" ht="15" customHeight="1">
      <c r="A211" s="727">
        <v>1320</v>
      </c>
      <c r="C211" s="729" t="s">
        <v>329</v>
      </c>
      <c r="E211" s="728" t="s">
        <v>16</v>
      </c>
      <c r="F211" s="728" t="s">
        <v>6</v>
      </c>
      <c r="G211" s="731">
        <v>25522</v>
      </c>
    </row>
    <row r="212" spans="1:7" ht="15" customHeight="1">
      <c r="A212" s="727">
        <v>1322</v>
      </c>
      <c r="C212" s="729" t="s">
        <v>328</v>
      </c>
      <c r="E212" s="728" t="s">
        <v>16</v>
      </c>
      <c r="F212" s="728" t="s">
        <v>6</v>
      </c>
      <c r="G212" s="731">
        <v>19270</v>
      </c>
    </row>
    <row r="213" spans="1:7" ht="15" customHeight="1">
      <c r="A213" s="727">
        <v>1323</v>
      </c>
      <c r="C213" s="729" t="s">
        <v>327</v>
      </c>
      <c r="E213" s="728" t="s">
        <v>16</v>
      </c>
      <c r="F213" s="728" t="s">
        <v>6</v>
      </c>
      <c r="G213" s="731">
        <v>17804</v>
      </c>
    </row>
    <row r="214" spans="1:7" ht="15" customHeight="1">
      <c r="A214" s="727">
        <v>1334</v>
      </c>
      <c r="C214" s="729" t="s">
        <v>217</v>
      </c>
      <c r="E214" s="728" t="s">
        <v>4</v>
      </c>
      <c r="F214" s="728" t="s">
        <v>5</v>
      </c>
      <c r="G214" s="731">
        <v>33270</v>
      </c>
    </row>
    <row r="215" spans="1:7" ht="15" customHeight="1">
      <c r="A215" s="740">
        <v>1335</v>
      </c>
      <c r="C215" s="730" t="s">
        <v>264</v>
      </c>
      <c r="E215" s="730" t="s">
        <v>4</v>
      </c>
      <c r="F215" s="730" t="s">
        <v>6</v>
      </c>
      <c r="G215" s="741">
        <v>23958</v>
      </c>
    </row>
    <row r="216" spans="1:7" ht="15" customHeight="1">
      <c r="A216" s="727">
        <v>1336</v>
      </c>
      <c r="C216" s="729" t="s">
        <v>261</v>
      </c>
      <c r="E216" s="728" t="s">
        <v>4</v>
      </c>
      <c r="F216" s="728" t="s">
        <v>6</v>
      </c>
      <c r="G216" s="731">
        <v>24722</v>
      </c>
    </row>
    <row r="217" spans="1:7" ht="15" customHeight="1">
      <c r="A217" s="727">
        <v>1337</v>
      </c>
      <c r="C217" s="729" t="s">
        <v>262</v>
      </c>
      <c r="E217" s="728" t="s">
        <v>4</v>
      </c>
      <c r="F217" s="728" t="s">
        <v>6</v>
      </c>
      <c r="G217" s="731">
        <v>22675</v>
      </c>
    </row>
    <row r="218" spans="1:7" ht="15" customHeight="1">
      <c r="A218" s="727">
        <v>1338</v>
      </c>
      <c r="C218" s="729" t="s">
        <v>218</v>
      </c>
      <c r="E218" s="728" t="s">
        <v>4</v>
      </c>
      <c r="F218" s="728" t="s">
        <v>5</v>
      </c>
      <c r="G218" s="731">
        <v>33121</v>
      </c>
    </row>
    <row r="219" spans="1:7" ht="15" customHeight="1">
      <c r="A219" s="727">
        <v>1339</v>
      </c>
      <c r="C219" s="729" t="s">
        <v>263</v>
      </c>
      <c r="E219" s="728" t="s">
        <v>4</v>
      </c>
      <c r="F219" s="728" t="s">
        <v>6</v>
      </c>
      <c r="G219" s="731">
        <v>24532</v>
      </c>
    </row>
    <row r="220" spans="1:7" ht="15" customHeight="1">
      <c r="A220" s="740">
        <v>1341</v>
      </c>
      <c r="C220" s="730" t="s">
        <v>468</v>
      </c>
      <c r="E220" s="730" t="s">
        <v>4</v>
      </c>
      <c r="F220" s="730" t="s">
        <v>5</v>
      </c>
      <c r="G220" s="741">
        <v>32918</v>
      </c>
    </row>
    <row r="221" spans="1:7" ht="15" customHeight="1">
      <c r="A221" s="727">
        <v>1342</v>
      </c>
      <c r="C221" s="729" t="s">
        <v>348</v>
      </c>
      <c r="E221" s="728" t="s">
        <v>4</v>
      </c>
      <c r="F221" s="728" t="s">
        <v>5</v>
      </c>
      <c r="G221" s="731">
        <v>30401</v>
      </c>
    </row>
    <row r="222" spans="1:7" ht="15" customHeight="1">
      <c r="A222" s="727">
        <v>1343</v>
      </c>
      <c r="C222" s="729" t="s">
        <v>349</v>
      </c>
      <c r="E222" s="728" t="s">
        <v>4</v>
      </c>
      <c r="F222" s="728" t="s">
        <v>5</v>
      </c>
      <c r="G222" s="731">
        <v>32750</v>
      </c>
    </row>
    <row r="223" spans="1:7" ht="15" customHeight="1">
      <c r="A223" s="727">
        <v>1345</v>
      </c>
      <c r="C223" s="729" t="s">
        <v>347</v>
      </c>
      <c r="E223" s="728" t="s">
        <v>4</v>
      </c>
      <c r="F223" s="728" t="s">
        <v>5</v>
      </c>
      <c r="G223" s="731">
        <v>32273</v>
      </c>
    </row>
    <row r="224" spans="1:7" ht="15" customHeight="1">
      <c r="A224" s="727">
        <v>1348</v>
      </c>
      <c r="C224" s="729" t="s">
        <v>832</v>
      </c>
      <c r="E224" s="728" t="s">
        <v>4</v>
      </c>
      <c r="F224" s="728" t="s">
        <v>5</v>
      </c>
      <c r="G224" s="731">
        <v>34580</v>
      </c>
    </row>
    <row r="225" spans="1:7" ht="15" customHeight="1">
      <c r="A225" s="727">
        <v>1349</v>
      </c>
      <c r="C225" s="729" t="s">
        <v>265</v>
      </c>
      <c r="E225" s="728" t="s">
        <v>4</v>
      </c>
      <c r="F225" s="728" t="s">
        <v>6</v>
      </c>
      <c r="G225" s="731">
        <v>22825</v>
      </c>
    </row>
    <row r="226" spans="1:7" ht="15" customHeight="1">
      <c r="A226" s="727">
        <v>1353</v>
      </c>
      <c r="C226" s="729" t="s">
        <v>42</v>
      </c>
      <c r="D226" s="732"/>
      <c r="E226" s="735" t="s">
        <v>36</v>
      </c>
      <c r="F226" s="728" t="s">
        <v>23</v>
      </c>
      <c r="G226" s="731">
        <v>36707</v>
      </c>
    </row>
    <row r="227" spans="1:7" ht="15" customHeight="1">
      <c r="A227" s="727">
        <v>1354</v>
      </c>
      <c r="C227" s="729" t="s">
        <v>82</v>
      </c>
      <c r="D227" s="732"/>
      <c r="E227" s="735" t="s">
        <v>36</v>
      </c>
      <c r="F227" s="728" t="s">
        <v>5</v>
      </c>
      <c r="G227" s="731">
        <v>35527</v>
      </c>
    </row>
    <row r="228" spans="1:7" ht="15" customHeight="1">
      <c r="A228" s="727">
        <v>1355</v>
      </c>
      <c r="C228" s="729" t="s">
        <v>264</v>
      </c>
      <c r="E228" s="728" t="s">
        <v>4</v>
      </c>
      <c r="F228" s="728" t="s">
        <v>6</v>
      </c>
      <c r="G228" s="731">
        <v>23958</v>
      </c>
    </row>
    <row r="229" spans="1:7" ht="15" customHeight="1">
      <c r="A229" s="727">
        <v>1355</v>
      </c>
      <c r="C229" s="729" t="s">
        <v>54</v>
      </c>
      <c r="D229" s="732"/>
      <c r="E229" s="729" t="s">
        <v>36</v>
      </c>
      <c r="F229" s="728" t="s">
        <v>5</v>
      </c>
      <c r="G229" s="731">
        <v>36403</v>
      </c>
    </row>
    <row r="230" spans="1:7" ht="15" customHeight="1">
      <c r="A230" s="727">
        <v>1356</v>
      </c>
      <c r="C230" s="729" t="s">
        <v>98</v>
      </c>
      <c r="E230" s="728" t="s">
        <v>36</v>
      </c>
      <c r="F230" s="728" t="s">
        <v>5</v>
      </c>
      <c r="G230" s="731">
        <v>35262</v>
      </c>
    </row>
    <row r="231" spans="1:7" ht="15" customHeight="1">
      <c r="A231" s="727">
        <v>1357</v>
      </c>
      <c r="C231" s="729" t="s">
        <v>227</v>
      </c>
      <c r="E231" s="728" t="s">
        <v>36</v>
      </c>
      <c r="F231" s="728" t="s">
        <v>5</v>
      </c>
      <c r="G231" s="731">
        <v>34053</v>
      </c>
    </row>
    <row r="232" spans="1:7" ht="15" customHeight="1">
      <c r="A232" s="727">
        <v>1358</v>
      </c>
      <c r="C232" s="729" t="s">
        <v>228</v>
      </c>
      <c r="E232" s="728" t="s">
        <v>36</v>
      </c>
      <c r="F232" s="728" t="s">
        <v>5</v>
      </c>
      <c r="G232" s="731">
        <v>33120</v>
      </c>
    </row>
    <row r="233" spans="1:7" ht="15" customHeight="1">
      <c r="A233" s="727">
        <v>1359</v>
      </c>
      <c r="C233" s="729" t="s">
        <v>230</v>
      </c>
      <c r="E233" s="728" t="s">
        <v>36</v>
      </c>
      <c r="F233" s="728" t="s">
        <v>5</v>
      </c>
      <c r="G233" s="731">
        <v>33372</v>
      </c>
    </row>
    <row r="234" spans="1:7" ht="15" customHeight="1">
      <c r="A234" s="727">
        <v>1360</v>
      </c>
      <c r="C234" s="729" t="s">
        <v>175</v>
      </c>
      <c r="E234" s="728" t="s">
        <v>36</v>
      </c>
      <c r="F234" s="728" t="s">
        <v>10</v>
      </c>
      <c r="G234" s="731">
        <v>26741</v>
      </c>
    </row>
    <row r="235" spans="1:7" ht="15" customHeight="1">
      <c r="A235" s="727">
        <v>1361</v>
      </c>
      <c r="C235" s="729" t="s">
        <v>282</v>
      </c>
      <c r="E235" s="728" t="s">
        <v>36</v>
      </c>
      <c r="F235" s="728" t="s">
        <v>6</v>
      </c>
      <c r="G235" s="731">
        <v>24820</v>
      </c>
    </row>
    <row r="236" spans="1:7" ht="15" customHeight="1">
      <c r="A236" s="727">
        <v>1362</v>
      </c>
      <c r="C236" s="729" t="s">
        <v>281</v>
      </c>
      <c r="E236" s="728" t="s">
        <v>36</v>
      </c>
      <c r="F236" s="728" t="s">
        <v>6</v>
      </c>
      <c r="G236" s="731">
        <v>24046</v>
      </c>
    </row>
    <row r="237" spans="1:7" ht="15" customHeight="1">
      <c r="A237" s="727">
        <v>1363</v>
      </c>
      <c r="C237" s="729" t="s">
        <v>289</v>
      </c>
      <c r="E237" s="728" t="s">
        <v>36</v>
      </c>
      <c r="F237" s="728" t="s">
        <v>6</v>
      </c>
      <c r="G237" s="731">
        <v>23916</v>
      </c>
    </row>
    <row r="238" spans="1:7" ht="15" customHeight="1">
      <c r="A238" s="727">
        <v>1364</v>
      </c>
      <c r="C238" s="729" t="s">
        <v>294</v>
      </c>
      <c r="E238" s="728" t="s">
        <v>36</v>
      </c>
      <c r="F238" s="728" t="s">
        <v>6</v>
      </c>
      <c r="G238" s="731">
        <v>19500</v>
      </c>
    </row>
    <row r="239" spans="1:7" ht="15" customHeight="1">
      <c r="A239" s="727">
        <v>1365</v>
      </c>
      <c r="C239" s="729" t="s">
        <v>364</v>
      </c>
      <c r="E239" s="728" t="s">
        <v>36</v>
      </c>
      <c r="F239" s="728" t="s">
        <v>5</v>
      </c>
      <c r="G239" s="731">
        <v>32411</v>
      </c>
    </row>
    <row r="240" spans="1:7" ht="15" customHeight="1">
      <c r="A240" s="727">
        <v>1366</v>
      </c>
      <c r="C240" s="729" t="s">
        <v>360</v>
      </c>
      <c r="E240" s="728" t="s">
        <v>36</v>
      </c>
      <c r="F240" s="728" t="s">
        <v>5</v>
      </c>
      <c r="G240" s="731">
        <v>31302</v>
      </c>
    </row>
    <row r="241" spans="1:7" ht="15" customHeight="1">
      <c r="A241" s="727">
        <v>1367</v>
      </c>
      <c r="C241" s="729" t="s">
        <v>308</v>
      </c>
      <c r="E241" s="728" t="s">
        <v>17</v>
      </c>
      <c r="F241" s="728" t="s">
        <v>6</v>
      </c>
      <c r="G241" s="731">
        <v>25544</v>
      </c>
    </row>
    <row r="242" spans="1:7" ht="15" customHeight="1">
      <c r="A242" s="737">
        <v>1368</v>
      </c>
      <c r="C242" s="729" t="s">
        <v>73</v>
      </c>
      <c r="D242" s="732"/>
      <c r="E242" s="729" t="s">
        <v>7</v>
      </c>
      <c r="F242" s="728" t="s">
        <v>10</v>
      </c>
      <c r="G242" s="738">
        <v>35870</v>
      </c>
    </row>
    <row r="243" spans="1:7" ht="15" customHeight="1">
      <c r="A243" s="727">
        <v>1369</v>
      </c>
      <c r="C243" s="729" t="s">
        <v>168</v>
      </c>
      <c r="E243" s="728" t="s">
        <v>7</v>
      </c>
      <c r="F243" s="728" t="s">
        <v>10</v>
      </c>
      <c r="G243" s="731">
        <v>24933</v>
      </c>
    </row>
    <row r="244" spans="1:7" ht="15" customHeight="1">
      <c r="A244" s="727">
        <v>1370</v>
      </c>
      <c r="C244" s="729" t="s">
        <v>165</v>
      </c>
      <c r="E244" s="728" t="s">
        <v>7</v>
      </c>
      <c r="F244" s="728" t="s">
        <v>10</v>
      </c>
      <c r="G244" s="731">
        <v>25684</v>
      </c>
    </row>
    <row r="245" spans="1:7" ht="15" customHeight="1">
      <c r="A245" s="727">
        <v>1371</v>
      </c>
      <c r="C245" s="729" t="s">
        <v>942</v>
      </c>
      <c r="E245" s="728" t="s">
        <v>7</v>
      </c>
      <c r="F245" s="728" t="s">
        <v>10</v>
      </c>
      <c r="G245" s="731">
        <v>23391</v>
      </c>
    </row>
    <row r="246" spans="1:7" ht="15" customHeight="1">
      <c r="A246" s="737">
        <v>1372</v>
      </c>
      <c r="C246" s="728" t="s">
        <v>143</v>
      </c>
      <c r="E246" s="728" t="s">
        <v>7</v>
      </c>
      <c r="F246" s="728" t="s">
        <v>10</v>
      </c>
      <c r="G246" s="738">
        <v>33799</v>
      </c>
    </row>
    <row r="247" spans="1:7" ht="15" customHeight="1">
      <c r="A247" s="737">
        <v>1373</v>
      </c>
      <c r="C247" s="728" t="s">
        <v>123</v>
      </c>
      <c r="E247" s="728" t="s">
        <v>7</v>
      </c>
      <c r="F247" s="728" t="s">
        <v>5</v>
      </c>
      <c r="G247" s="738">
        <v>35184</v>
      </c>
    </row>
    <row r="248" spans="1:7" ht="15" customHeight="1">
      <c r="A248" s="727">
        <v>1375</v>
      </c>
      <c r="C248" s="729" t="s">
        <v>257</v>
      </c>
      <c r="E248" s="728" t="s">
        <v>7</v>
      </c>
      <c r="F248" s="728" t="s">
        <v>6</v>
      </c>
      <c r="G248" s="731">
        <v>23596</v>
      </c>
    </row>
    <row r="249" spans="1:7" ht="15" customHeight="1">
      <c r="A249" s="727">
        <v>1376</v>
      </c>
      <c r="C249" s="729" t="s">
        <v>258</v>
      </c>
      <c r="E249" s="728" t="s">
        <v>7</v>
      </c>
      <c r="F249" s="728" t="s">
        <v>6</v>
      </c>
      <c r="G249" s="731">
        <v>23522</v>
      </c>
    </row>
    <row r="250" spans="1:7" ht="15" customHeight="1">
      <c r="A250" s="727">
        <v>1377</v>
      </c>
      <c r="C250" s="729" t="s">
        <v>215</v>
      </c>
      <c r="E250" s="728" t="s">
        <v>7</v>
      </c>
      <c r="F250" s="728" t="s">
        <v>5</v>
      </c>
      <c r="G250" s="731">
        <v>33303</v>
      </c>
    </row>
    <row r="251" spans="1:7" ht="15" customHeight="1">
      <c r="A251" s="727">
        <v>1378</v>
      </c>
      <c r="C251" s="729" t="s">
        <v>91</v>
      </c>
      <c r="E251" s="728" t="s">
        <v>7</v>
      </c>
      <c r="F251" s="728" t="s">
        <v>5</v>
      </c>
      <c r="G251" s="731">
        <v>34528</v>
      </c>
    </row>
    <row r="252" spans="1:7" ht="15" customHeight="1">
      <c r="A252" s="727">
        <v>1379</v>
      </c>
      <c r="C252" s="729" t="s">
        <v>424</v>
      </c>
      <c r="E252" s="728" t="s">
        <v>7</v>
      </c>
      <c r="F252" s="728" t="s">
        <v>5</v>
      </c>
      <c r="G252" s="731">
        <v>34780</v>
      </c>
    </row>
    <row r="253" spans="1:7" ht="15" customHeight="1">
      <c r="A253" s="737">
        <v>1380</v>
      </c>
      <c r="C253" s="729" t="s">
        <v>45</v>
      </c>
      <c r="D253" s="732"/>
      <c r="E253" s="735" t="s">
        <v>20</v>
      </c>
      <c r="F253" s="728" t="s">
        <v>23</v>
      </c>
      <c r="G253" s="738">
        <v>37120</v>
      </c>
    </row>
    <row r="254" spans="1:7" ht="15" customHeight="1">
      <c r="A254" s="727">
        <v>1381</v>
      </c>
      <c r="C254" s="729" t="s">
        <v>107</v>
      </c>
      <c r="E254" s="728" t="s">
        <v>20</v>
      </c>
      <c r="F254" s="728" t="s">
        <v>5</v>
      </c>
      <c r="G254" s="731">
        <v>35480</v>
      </c>
    </row>
    <row r="255" spans="1:7" ht="15" customHeight="1">
      <c r="A255" s="727">
        <v>1382</v>
      </c>
      <c r="C255" s="729" t="s">
        <v>323</v>
      </c>
      <c r="E255" s="728" t="s">
        <v>20</v>
      </c>
      <c r="F255" s="728" t="s">
        <v>6</v>
      </c>
      <c r="G255" s="731">
        <v>23563</v>
      </c>
    </row>
    <row r="256" spans="1:7" ht="15" customHeight="1">
      <c r="A256" s="727">
        <v>1383</v>
      </c>
      <c r="C256" s="729" t="s">
        <v>324</v>
      </c>
      <c r="E256" s="728" t="s">
        <v>20</v>
      </c>
      <c r="F256" s="728" t="s">
        <v>6</v>
      </c>
      <c r="G256" s="731">
        <v>24038</v>
      </c>
    </row>
    <row r="257" spans="1:8" ht="15" customHeight="1">
      <c r="A257" s="727">
        <v>1384</v>
      </c>
      <c r="C257" s="729" t="s">
        <v>321</v>
      </c>
      <c r="E257" s="728" t="s">
        <v>20</v>
      </c>
      <c r="F257" s="728" t="s">
        <v>6</v>
      </c>
      <c r="G257" s="731">
        <v>13320</v>
      </c>
    </row>
    <row r="258" spans="1:8" ht="15" customHeight="1">
      <c r="A258" s="727">
        <v>1385</v>
      </c>
      <c r="C258" s="729" t="s">
        <v>388</v>
      </c>
      <c r="E258" s="728" t="s">
        <v>20</v>
      </c>
      <c r="F258" s="728" t="s">
        <v>5</v>
      </c>
      <c r="G258" s="731">
        <v>29287</v>
      </c>
    </row>
    <row r="259" spans="1:8" ht="15" customHeight="1">
      <c r="A259" s="727">
        <v>1387</v>
      </c>
      <c r="C259" s="729" t="s">
        <v>322</v>
      </c>
      <c r="E259" s="728" t="s">
        <v>836</v>
      </c>
      <c r="F259" s="728" t="s">
        <v>6</v>
      </c>
      <c r="G259" s="731">
        <v>23424</v>
      </c>
      <c r="H259" s="1" t="s">
        <v>1089</v>
      </c>
    </row>
    <row r="260" spans="1:8" ht="15" customHeight="1">
      <c r="A260" s="727">
        <v>1388</v>
      </c>
      <c r="C260" s="729" t="s">
        <v>320</v>
      </c>
      <c r="E260" s="728" t="s">
        <v>20</v>
      </c>
      <c r="F260" s="728" t="s">
        <v>6</v>
      </c>
      <c r="G260" s="731">
        <v>21744</v>
      </c>
    </row>
    <row r="261" spans="1:8" ht="15" customHeight="1">
      <c r="A261" s="727">
        <v>1389</v>
      </c>
      <c r="C261" s="729" t="s">
        <v>387</v>
      </c>
      <c r="E261" s="728" t="s">
        <v>20</v>
      </c>
      <c r="F261" s="728" t="s">
        <v>6</v>
      </c>
      <c r="G261" s="731">
        <v>26521</v>
      </c>
    </row>
    <row r="262" spans="1:8" ht="15" customHeight="1">
      <c r="A262" s="727">
        <v>1390</v>
      </c>
      <c r="C262" s="729" t="s">
        <v>326</v>
      </c>
      <c r="E262" s="728" t="s">
        <v>20</v>
      </c>
      <c r="F262" s="728" t="s">
        <v>6</v>
      </c>
      <c r="G262" s="731">
        <v>25887</v>
      </c>
    </row>
    <row r="263" spans="1:8" ht="15" customHeight="1">
      <c r="A263" s="727">
        <v>1391</v>
      </c>
      <c r="C263" s="729" t="s">
        <v>162</v>
      </c>
      <c r="E263" s="728" t="s">
        <v>18</v>
      </c>
      <c r="F263" s="728" t="s">
        <v>10</v>
      </c>
      <c r="G263" s="731">
        <v>30638</v>
      </c>
    </row>
    <row r="264" spans="1:8" ht="15" customHeight="1">
      <c r="A264" s="727">
        <v>1392</v>
      </c>
      <c r="C264" s="729" t="s">
        <v>78</v>
      </c>
      <c r="D264" s="732"/>
      <c r="E264" s="729" t="s">
        <v>18</v>
      </c>
      <c r="F264" s="728" t="s">
        <v>5</v>
      </c>
      <c r="G264" s="731">
        <v>35786</v>
      </c>
    </row>
    <row r="265" spans="1:8" ht="15" customHeight="1">
      <c r="A265" s="727">
        <v>1393</v>
      </c>
      <c r="C265" s="729" t="s">
        <v>81</v>
      </c>
      <c r="D265" s="732"/>
      <c r="E265" s="729" t="s">
        <v>18</v>
      </c>
      <c r="F265" s="728" t="s">
        <v>5</v>
      </c>
      <c r="G265" s="731">
        <v>35533</v>
      </c>
    </row>
    <row r="266" spans="1:8" ht="15" customHeight="1">
      <c r="A266" s="727">
        <v>1394</v>
      </c>
      <c r="C266" s="729" t="s">
        <v>344</v>
      </c>
      <c r="E266" s="728" t="s">
        <v>18</v>
      </c>
      <c r="F266" s="728" t="s">
        <v>6</v>
      </c>
      <c r="G266" s="731">
        <v>26412</v>
      </c>
    </row>
    <row r="267" spans="1:8" ht="15" customHeight="1">
      <c r="A267" s="727">
        <v>1395</v>
      </c>
      <c r="C267" s="729" t="s">
        <v>255</v>
      </c>
      <c r="E267" s="728" t="s">
        <v>18</v>
      </c>
      <c r="F267" s="728" t="s">
        <v>6</v>
      </c>
      <c r="G267" s="731">
        <v>24462</v>
      </c>
    </row>
    <row r="268" spans="1:8" ht="15" customHeight="1">
      <c r="A268" s="727">
        <v>1396</v>
      </c>
      <c r="C268" s="729" t="s">
        <v>213</v>
      </c>
      <c r="E268" s="728" t="s">
        <v>18</v>
      </c>
      <c r="F268" s="728" t="s">
        <v>5</v>
      </c>
      <c r="G268" s="731">
        <v>33794</v>
      </c>
    </row>
    <row r="269" spans="1:8" ht="15" customHeight="1">
      <c r="A269" s="727">
        <v>1397</v>
      </c>
      <c r="C269" s="729" t="s">
        <v>212</v>
      </c>
      <c r="E269" s="728" t="s">
        <v>18</v>
      </c>
      <c r="F269" s="728" t="s">
        <v>5</v>
      </c>
      <c r="G269" s="731">
        <v>34052</v>
      </c>
    </row>
    <row r="270" spans="1:8" ht="15" customHeight="1">
      <c r="A270" s="727">
        <v>1398</v>
      </c>
      <c r="C270" s="729" t="s">
        <v>274</v>
      </c>
      <c r="E270" s="728" t="s">
        <v>24</v>
      </c>
      <c r="F270" s="728" t="s">
        <v>6</v>
      </c>
      <c r="G270" s="731">
        <v>23809</v>
      </c>
    </row>
    <row r="271" spans="1:8" ht="15" customHeight="1">
      <c r="A271" s="727">
        <v>1399</v>
      </c>
      <c r="C271" s="729" t="s">
        <v>276</v>
      </c>
      <c r="E271" s="728" t="s">
        <v>24</v>
      </c>
      <c r="F271" s="728" t="s">
        <v>6</v>
      </c>
      <c r="G271" s="731">
        <v>17259</v>
      </c>
    </row>
    <row r="272" spans="1:8" ht="15" customHeight="1">
      <c r="A272" s="727">
        <v>1400</v>
      </c>
      <c r="C272" s="729" t="s">
        <v>277</v>
      </c>
      <c r="E272" s="728" t="s">
        <v>24</v>
      </c>
      <c r="F272" s="728" t="s">
        <v>6</v>
      </c>
      <c r="G272" s="731">
        <v>19806</v>
      </c>
    </row>
    <row r="273" spans="1:7" ht="15" customHeight="1">
      <c r="A273" s="727">
        <v>1401</v>
      </c>
      <c r="C273" s="729" t="s">
        <v>272</v>
      </c>
      <c r="E273" s="728" t="s">
        <v>24</v>
      </c>
      <c r="F273" s="728" t="s">
        <v>6</v>
      </c>
      <c r="G273" s="731">
        <v>18789</v>
      </c>
    </row>
    <row r="274" spans="1:7" ht="15" customHeight="1">
      <c r="A274" s="727">
        <v>1402</v>
      </c>
      <c r="C274" s="729" t="s">
        <v>225</v>
      </c>
      <c r="E274" s="728" t="s">
        <v>24</v>
      </c>
      <c r="F274" s="728" t="s">
        <v>5</v>
      </c>
      <c r="G274" s="731">
        <v>33479</v>
      </c>
    </row>
    <row r="275" spans="1:7" ht="15" customHeight="1">
      <c r="A275" s="727">
        <v>1403</v>
      </c>
      <c r="C275" s="729" t="s">
        <v>224</v>
      </c>
      <c r="E275" s="728" t="s">
        <v>24</v>
      </c>
      <c r="F275" s="728" t="s">
        <v>5</v>
      </c>
      <c r="G275" s="731">
        <v>33133</v>
      </c>
    </row>
    <row r="276" spans="1:7" ht="15" customHeight="1">
      <c r="A276" s="727">
        <v>1404</v>
      </c>
      <c r="C276" s="729" t="s">
        <v>95</v>
      </c>
      <c r="E276" s="728" t="s">
        <v>24</v>
      </c>
      <c r="F276" s="728" t="s">
        <v>5</v>
      </c>
      <c r="G276" s="731">
        <v>34731</v>
      </c>
    </row>
    <row r="277" spans="1:7" ht="15" customHeight="1">
      <c r="A277" s="727">
        <v>1405</v>
      </c>
      <c r="C277" s="729" t="s">
        <v>352</v>
      </c>
      <c r="E277" s="728" t="s">
        <v>24</v>
      </c>
      <c r="F277" s="728" t="s">
        <v>5</v>
      </c>
      <c r="G277" s="731">
        <v>32391</v>
      </c>
    </row>
    <row r="278" spans="1:7" ht="15" customHeight="1">
      <c r="A278" s="727">
        <v>1406</v>
      </c>
      <c r="C278" s="729" t="s">
        <v>353</v>
      </c>
      <c r="E278" s="728" t="s">
        <v>24</v>
      </c>
      <c r="F278" s="728" t="s">
        <v>6</v>
      </c>
      <c r="G278" s="731">
        <v>28311</v>
      </c>
    </row>
    <row r="279" spans="1:7" ht="15" customHeight="1">
      <c r="A279" s="727">
        <v>1407</v>
      </c>
      <c r="C279" s="729" t="s">
        <v>270</v>
      </c>
      <c r="E279" s="728" t="s">
        <v>24</v>
      </c>
      <c r="F279" s="728" t="s">
        <v>6</v>
      </c>
      <c r="G279" s="731">
        <v>25522</v>
      </c>
    </row>
    <row r="280" spans="1:7" ht="15" customHeight="1">
      <c r="A280" s="727">
        <v>1408</v>
      </c>
      <c r="C280" s="729" t="s">
        <v>271</v>
      </c>
      <c r="E280" s="728" t="s">
        <v>24</v>
      </c>
      <c r="F280" s="728" t="s">
        <v>6</v>
      </c>
      <c r="G280" s="731">
        <v>23776</v>
      </c>
    </row>
    <row r="281" spans="1:7" ht="15" customHeight="1">
      <c r="A281" s="727">
        <v>1409</v>
      </c>
      <c r="C281" s="729" t="s">
        <v>223</v>
      </c>
      <c r="E281" s="728" t="s">
        <v>24</v>
      </c>
      <c r="F281" s="728" t="s">
        <v>5</v>
      </c>
      <c r="G281" s="731">
        <v>33589</v>
      </c>
    </row>
    <row r="282" spans="1:7" ht="15" customHeight="1">
      <c r="A282" s="727">
        <v>1410</v>
      </c>
      <c r="C282" s="729" t="s">
        <v>93</v>
      </c>
      <c r="E282" s="728" t="s">
        <v>24</v>
      </c>
      <c r="F282" s="728" t="s">
        <v>5</v>
      </c>
      <c r="G282" s="731">
        <v>34962</v>
      </c>
    </row>
    <row r="283" spans="1:7" ht="15" customHeight="1">
      <c r="A283" s="727">
        <v>1411</v>
      </c>
      <c r="C283" s="729" t="s">
        <v>174</v>
      </c>
      <c r="E283" s="728" t="s">
        <v>24</v>
      </c>
      <c r="F283" s="728" t="s">
        <v>10</v>
      </c>
      <c r="G283" s="731">
        <v>25324</v>
      </c>
    </row>
    <row r="284" spans="1:7" ht="15" customHeight="1">
      <c r="A284" s="737">
        <v>1412</v>
      </c>
      <c r="C284" s="728" t="s">
        <v>144</v>
      </c>
      <c r="E284" s="728" t="s">
        <v>24</v>
      </c>
      <c r="F284" s="728" t="s">
        <v>10</v>
      </c>
      <c r="G284" s="738">
        <v>33509</v>
      </c>
    </row>
    <row r="285" spans="1:7" ht="15" customHeight="1">
      <c r="A285" s="727">
        <v>1413</v>
      </c>
      <c r="C285" s="729" t="s">
        <v>279</v>
      </c>
      <c r="E285" s="728" t="s">
        <v>24</v>
      </c>
      <c r="F285" s="728" t="s">
        <v>6</v>
      </c>
      <c r="G285" s="731">
        <v>15732</v>
      </c>
    </row>
    <row r="286" spans="1:7" ht="15" customHeight="1">
      <c r="A286" s="727">
        <v>1414</v>
      </c>
      <c r="C286" s="729" t="s">
        <v>278</v>
      </c>
      <c r="E286" s="728" t="s">
        <v>24</v>
      </c>
      <c r="F286" s="728" t="s">
        <v>6</v>
      </c>
      <c r="G286" s="731">
        <v>11078</v>
      </c>
    </row>
    <row r="287" spans="1:7" ht="15" customHeight="1">
      <c r="A287" s="727">
        <v>1415</v>
      </c>
      <c r="C287" s="729" t="s">
        <v>311</v>
      </c>
      <c r="E287" s="728" t="s">
        <v>22</v>
      </c>
      <c r="F287" s="728" t="s">
        <v>6</v>
      </c>
      <c r="G287" s="731">
        <v>22235</v>
      </c>
    </row>
    <row r="288" spans="1:7" ht="15" customHeight="1">
      <c r="A288" s="727">
        <v>1416</v>
      </c>
      <c r="C288" s="729" t="s">
        <v>63</v>
      </c>
      <c r="D288" s="732"/>
      <c r="E288" s="729" t="s">
        <v>22</v>
      </c>
      <c r="F288" s="728" t="s">
        <v>10</v>
      </c>
      <c r="G288" s="731">
        <v>36239</v>
      </c>
    </row>
    <row r="289" spans="1:7" ht="15" customHeight="1">
      <c r="A289" s="727">
        <v>1417</v>
      </c>
      <c r="C289" s="729" t="s">
        <v>130</v>
      </c>
      <c r="E289" s="728" t="s">
        <v>22</v>
      </c>
      <c r="F289" s="728" t="s">
        <v>10</v>
      </c>
      <c r="G289" s="731">
        <v>34990</v>
      </c>
    </row>
    <row r="290" spans="1:7" ht="15" customHeight="1">
      <c r="A290" s="727">
        <v>1425</v>
      </c>
      <c r="C290" s="729" t="s">
        <v>422</v>
      </c>
      <c r="E290" s="728" t="s">
        <v>419</v>
      </c>
      <c r="F290" s="728" t="s">
        <v>5</v>
      </c>
      <c r="G290" s="731">
        <v>27649</v>
      </c>
    </row>
    <row r="291" spans="1:7" ht="15" customHeight="1">
      <c r="A291" s="727">
        <v>1432</v>
      </c>
      <c r="C291" s="729" t="s">
        <v>812</v>
      </c>
      <c r="E291" s="728" t="s">
        <v>419</v>
      </c>
      <c r="F291" s="728" t="s">
        <v>5</v>
      </c>
      <c r="G291" s="731">
        <v>30456</v>
      </c>
    </row>
    <row r="292" spans="1:7" ht="15" customHeight="1">
      <c r="A292" s="727">
        <v>1435</v>
      </c>
      <c r="C292" s="729" t="s">
        <v>421</v>
      </c>
      <c r="E292" s="728" t="s">
        <v>419</v>
      </c>
      <c r="F292" s="728" t="s">
        <v>5</v>
      </c>
      <c r="G292" s="731">
        <v>31457</v>
      </c>
    </row>
    <row r="293" spans="1:7" ht="15" customHeight="1">
      <c r="A293" s="727">
        <v>1436</v>
      </c>
      <c r="C293" s="729" t="s">
        <v>160</v>
      </c>
      <c r="E293" s="728" t="s">
        <v>3</v>
      </c>
      <c r="F293" s="728" t="s">
        <v>10</v>
      </c>
      <c r="G293" s="731">
        <v>25411</v>
      </c>
    </row>
    <row r="294" spans="1:7" ht="15" customHeight="1">
      <c r="A294" s="727">
        <v>1437</v>
      </c>
      <c r="C294" s="729" t="s">
        <v>161</v>
      </c>
      <c r="E294" s="728" t="s">
        <v>3</v>
      </c>
      <c r="F294" s="728" t="s">
        <v>10</v>
      </c>
      <c r="G294" s="731">
        <v>23198</v>
      </c>
    </row>
    <row r="295" spans="1:7" ht="15" customHeight="1">
      <c r="A295" s="727">
        <v>1438</v>
      </c>
      <c r="C295" s="729" t="s">
        <v>154</v>
      </c>
      <c r="E295" s="728" t="s">
        <v>3</v>
      </c>
      <c r="F295" s="728" t="s">
        <v>10</v>
      </c>
      <c r="G295" s="731">
        <v>25916</v>
      </c>
    </row>
    <row r="296" spans="1:7" ht="15" customHeight="1">
      <c r="A296" s="727">
        <v>1439</v>
      </c>
      <c r="C296" s="729" t="s">
        <v>120</v>
      </c>
      <c r="E296" s="729" t="s">
        <v>3</v>
      </c>
      <c r="F296" s="728" t="s">
        <v>10</v>
      </c>
      <c r="G296" s="731">
        <v>35199</v>
      </c>
    </row>
    <row r="297" spans="1:7" ht="15" customHeight="1">
      <c r="A297" s="727">
        <v>1440</v>
      </c>
      <c r="C297" s="729" t="s">
        <v>119</v>
      </c>
      <c r="E297" s="729" t="s">
        <v>3</v>
      </c>
      <c r="F297" s="728" t="s">
        <v>10</v>
      </c>
      <c r="G297" s="731">
        <v>35000</v>
      </c>
    </row>
    <row r="298" spans="1:7" ht="15" customHeight="1">
      <c r="A298" s="727">
        <v>1441</v>
      </c>
      <c r="C298" s="729" t="s">
        <v>117</v>
      </c>
      <c r="E298" s="729" t="s">
        <v>3</v>
      </c>
      <c r="F298" s="728" t="s">
        <v>10</v>
      </c>
      <c r="G298" s="731">
        <v>34891</v>
      </c>
    </row>
    <row r="299" spans="1:7" ht="15" customHeight="1">
      <c r="A299" s="727">
        <v>1442</v>
      </c>
      <c r="C299" s="729" t="s">
        <v>90</v>
      </c>
      <c r="E299" s="728" t="s">
        <v>3</v>
      </c>
      <c r="F299" s="728" t="s">
        <v>5</v>
      </c>
      <c r="G299" s="731">
        <v>34994</v>
      </c>
    </row>
    <row r="300" spans="1:7" ht="15" customHeight="1">
      <c r="A300" s="727">
        <v>1443</v>
      </c>
      <c r="C300" s="729" t="s">
        <v>244</v>
      </c>
      <c r="E300" s="728" t="s">
        <v>3</v>
      </c>
      <c r="F300" s="728" t="s">
        <v>6</v>
      </c>
      <c r="G300" s="727" t="s">
        <v>245</v>
      </c>
    </row>
    <row r="301" spans="1:7" ht="15" customHeight="1">
      <c r="A301" s="727">
        <v>1444</v>
      </c>
      <c r="C301" s="729" t="s">
        <v>725</v>
      </c>
      <c r="E301" s="728" t="s">
        <v>3</v>
      </c>
      <c r="F301" s="728" t="s">
        <v>5</v>
      </c>
      <c r="G301" s="731">
        <v>34684</v>
      </c>
    </row>
    <row r="302" spans="1:7" ht="15" customHeight="1">
      <c r="A302" s="727">
        <v>1450</v>
      </c>
      <c r="C302" s="729" t="s">
        <v>153</v>
      </c>
      <c r="E302" s="728" t="s">
        <v>3</v>
      </c>
      <c r="F302" s="728" t="s">
        <v>10</v>
      </c>
      <c r="G302" s="731">
        <v>32318</v>
      </c>
    </row>
    <row r="303" spans="1:7" ht="15" customHeight="1">
      <c r="A303" s="727">
        <v>1451</v>
      </c>
      <c r="C303" s="729" t="s">
        <v>240</v>
      </c>
      <c r="E303" s="728" t="s">
        <v>3</v>
      </c>
      <c r="F303" s="728" t="s">
        <v>6</v>
      </c>
      <c r="G303" s="731">
        <v>25083</v>
      </c>
    </row>
    <row r="304" spans="1:7" ht="15" customHeight="1">
      <c r="A304" s="727">
        <v>1454</v>
      </c>
      <c r="C304" s="729" t="s">
        <v>64</v>
      </c>
      <c r="D304" s="732"/>
      <c r="E304" s="729" t="s">
        <v>22</v>
      </c>
      <c r="F304" s="728" t="s">
        <v>885</v>
      </c>
      <c r="G304" s="731">
        <v>36816</v>
      </c>
    </row>
    <row r="305" spans="1:7" ht="15" customHeight="1">
      <c r="A305" s="727">
        <v>1455</v>
      </c>
      <c r="C305" s="729" t="s">
        <v>131</v>
      </c>
      <c r="E305" s="728" t="s">
        <v>22</v>
      </c>
      <c r="F305" s="728" t="s">
        <v>10</v>
      </c>
      <c r="G305" s="731">
        <v>35418</v>
      </c>
    </row>
    <row r="306" spans="1:7" ht="15" customHeight="1">
      <c r="A306" s="737">
        <v>1456</v>
      </c>
      <c r="C306" s="729" t="s">
        <v>77</v>
      </c>
      <c r="D306" s="732"/>
      <c r="E306" s="729" t="s">
        <v>47</v>
      </c>
      <c r="F306" s="728" t="s">
        <v>10</v>
      </c>
      <c r="G306" s="738">
        <v>35491</v>
      </c>
    </row>
    <row r="307" spans="1:7" ht="15" customHeight="1">
      <c r="A307" s="727">
        <v>1457</v>
      </c>
      <c r="C307" s="729" t="s">
        <v>46</v>
      </c>
      <c r="D307" s="732"/>
      <c r="E307" s="735" t="s">
        <v>47</v>
      </c>
      <c r="F307" s="728" t="s">
        <v>23</v>
      </c>
      <c r="G307" s="731">
        <v>36665</v>
      </c>
    </row>
    <row r="308" spans="1:7" ht="15" customHeight="1">
      <c r="A308" s="727">
        <v>1458</v>
      </c>
      <c r="C308" s="729" t="s">
        <v>87</v>
      </c>
      <c r="D308" s="732"/>
      <c r="E308" s="735" t="s">
        <v>47</v>
      </c>
      <c r="F308" s="728" t="s">
        <v>5</v>
      </c>
      <c r="G308" s="731">
        <v>35753</v>
      </c>
    </row>
    <row r="309" spans="1:7" ht="15" customHeight="1">
      <c r="A309" s="727">
        <v>1459</v>
      </c>
      <c r="C309" s="729" t="s">
        <v>88</v>
      </c>
      <c r="D309" s="732"/>
      <c r="E309" s="735" t="s">
        <v>47</v>
      </c>
      <c r="F309" s="728" t="s">
        <v>23</v>
      </c>
      <c r="G309" s="731">
        <v>35944</v>
      </c>
    </row>
    <row r="310" spans="1:7" ht="15" customHeight="1">
      <c r="A310" s="727">
        <v>1460</v>
      </c>
      <c r="C310" s="729" t="s">
        <v>134</v>
      </c>
      <c r="E310" s="728" t="s">
        <v>47</v>
      </c>
      <c r="F310" s="728" t="s">
        <v>10</v>
      </c>
      <c r="G310" s="731">
        <v>35114</v>
      </c>
    </row>
    <row r="311" spans="1:7" ht="15" customHeight="1">
      <c r="A311" s="727">
        <v>1461</v>
      </c>
      <c r="C311" s="729" t="s">
        <v>152</v>
      </c>
      <c r="E311" s="728" t="s">
        <v>47</v>
      </c>
      <c r="F311" s="728" t="s">
        <v>10</v>
      </c>
      <c r="G311" s="731">
        <v>34145</v>
      </c>
    </row>
    <row r="312" spans="1:7" ht="15" customHeight="1">
      <c r="A312" s="727">
        <v>1462</v>
      </c>
      <c r="C312" s="729" t="s">
        <v>135</v>
      </c>
      <c r="E312" s="728" t="s">
        <v>47</v>
      </c>
      <c r="F312" s="728" t="s">
        <v>10</v>
      </c>
      <c r="G312" s="731">
        <v>34948</v>
      </c>
    </row>
    <row r="313" spans="1:7" ht="15" customHeight="1">
      <c r="A313" s="727">
        <v>1464</v>
      </c>
      <c r="C313" s="729" t="s">
        <v>132</v>
      </c>
      <c r="E313" s="728" t="s">
        <v>47</v>
      </c>
      <c r="F313" s="728" t="s">
        <v>10</v>
      </c>
      <c r="G313" s="731">
        <v>35094</v>
      </c>
    </row>
    <row r="314" spans="1:7" ht="15" customHeight="1">
      <c r="A314" s="727">
        <v>1465</v>
      </c>
      <c r="C314" s="729" t="s">
        <v>238</v>
      </c>
      <c r="E314" s="728" t="s">
        <v>47</v>
      </c>
      <c r="F314" s="728" t="s">
        <v>5</v>
      </c>
      <c r="G314" s="731">
        <v>33807</v>
      </c>
    </row>
    <row r="315" spans="1:7" ht="15" customHeight="1">
      <c r="A315" s="727">
        <v>1466</v>
      </c>
      <c r="C315" s="729" t="s">
        <v>233</v>
      </c>
      <c r="E315" s="728" t="s">
        <v>47</v>
      </c>
      <c r="F315" s="728" t="s">
        <v>5</v>
      </c>
      <c r="G315" s="731">
        <v>33617</v>
      </c>
    </row>
    <row r="316" spans="1:7" ht="15" customHeight="1">
      <c r="A316" s="727">
        <v>1467</v>
      </c>
      <c r="C316" s="729" t="s">
        <v>337</v>
      </c>
      <c r="E316" s="728" t="s">
        <v>47</v>
      </c>
      <c r="F316" s="728" t="s">
        <v>6</v>
      </c>
      <c r="G316" s="731">
        <v>20715</v>
      </c>
    </row>
    <row r="317" spans="1:7" ht="15" customHeight="1">
      <c r="A317" s="727">
        <v>1468</v>
      </c>
      <c r="C317" s="729" t="s">
        <v>115</v>
      </c>
      <c r="E317" s="728" t="s">
        <v>47</v>
      </c>
      <c r="F317" s="728" t="s">
        <v>5</v>
      </c>
      <c r="G317" s="731">
        <v>35094</v>
      </c>
    </row>
    <row r="318" spans="1:7" ht="15" customHeight="1">
      <c r="A318" s="727">
        <v>1469</v>
      </c>
      <c r="C318" s="729" t="s">
        <v>402</v>
      </c>
      <c r="E318" s="728" t="s">
        <v>47</v>
      </c>
      <c r="F318" s="728" t="s">
        <v>5</v>
      </c>
      <c r="G318" s="738">
        <v>29009</v>
      </c>
    </row>
    <row r="319" spans="1:7" ht="15" customHeight="1">
      <c r="A319" s="727">
        <v>1470</v>
      </c>
      <c r="C319" s="729" t="s">
        <v>336</v>
      </c>
      <c r="E319" s="728" t="s">
        <v>47</v>
      </c>
      <c r="F319" s="728" t="s">
        <v>6</v>
      </c>
      <c r="G319" s="731">
        <v>17786</v>
      </c>
    </row>
    <row r="320" spans="1:7" ht="15" customHeight="1">
      <c r="A320" s="727">
        <v>1471</v>
      </c>
      <c r="C320" s="729" t="s">
        <v>109</v>
      </c>
      <c r="E320" s="728" t="s">
        <v>47</v>
      </c>
      <c r="F320" s="728" t="s">
        <v>5</v>
      </c>
      <c r="G320" s="731">
        <v>35082</v>
      </c>
    </row>
    <row r="321" spans="1:7" ht="15" customHeight="1">
      <c r="A321" s="727">
        <v>1472</v>
      </c>
      <c r="C321" s="729" t="s">
        <v>405</v>
      </c>
      <c r="E321" s="728" t="s">
        <v>47</v>
      </c>
      <c r="F321" s="728" t="s">
        <v>5</v>
      </c>
      <c r="G321" s="738">
        <v>30264</v>
      </c>
    </row>
    <row r="322" spans="1:7" ht="15" customHeight="1">
      <c r="A322" s="737">
        <v>1473</v>
      </c>
      <c r="C322" s="729" t="s">
        <v>232</v>
      </c>
      <c r="E322" s="728" t="s">
        <v>47</v>
      </c>
      <c r="F322" s="728" t="s">
        <v>5</v>
      </c>
      <c r="G322" s="738">
        <v>33437</v>
      </c>
    </row>
    <row r="323" spans="1:7" ht="15" customHeight="1">
      <c r="A323" s="727">
        <v>1474</v>
      </c>
      <c r="C323" s="729" t="s">
        <v>236</v>
      </c>
      <c r="E323" s="728" t="s">
        <v>47</v>
      </c>
      <c r="F323" s="728" t="s">
        <v>5</v>
      </c>
      <c r="G323" s="731">
        <v>33712</v>
      </c>
    </row>
    <row r="324" spans="1:7" ht="15" customHeight="1">
      <c r="A324" s="727">
        <v>1475</v>
      </c>
      <c r="C324" s="729" t="s">
        <v>114</v>
      </c>
      <c r="E324" s="728" t="s">
        <v>47</v>
      </c>
      <c r="F324" s="728" t="s">
        <v>5</v>
      </c>
      <c r="G324" s="731">
        <v>35210</v>
      </c>
    </row>
    <row r="325" spans="1:7" ht="15" customHeight="1">
      <c r="A325" s="727">
        <v>1476</v>
      </c>
      <c r="C325" s="729" t="s">
        <v>112</v>
      </c>
      <c r="E325" s="728" t="s">
        <v>47</v>
      </c>
      <c r="F325" s="728" t="s">
        <v>5</v>
      </c>
      <c r="G325" s="731">
        <v>34746</v>
      </c>
    </row>
    <row r="326" spans="1:7" ht="15" customHeight="1">
      <c r="A326" s="727">
        <v>1477</v>
      </c>
      <c r="C326" s="729" t="s">
        <v>235</v>
      </c>
      <c r="E326" s="728" t="s">
        <v>47</v>
      </c>
      <c r="F326" s="728" t="s">
        <v>5</v>
      </c>
      <c r="G326" s="731">
        <v>34205</v>
      </c>
    </row>
    <row r="327" spans="1:7" ht="15" customHeight="1">
      <c r="A327" s="727">
        <v>1478</v>
      </c>
      <c r="C327" s="729" t="s">
        <v>339</v>
      </c>
      <c r="E327" s="728" t="s">
        <v>47</v>
      </c>
      <c r="F327" s="728" t="s">
        <v>6</v>
      </c>
      <c r="G327" s="731">
        <v>21845</v>
      </c>
    </row>
    <row r="328" spans="1:7" ht="15" customHeight="1">
      <c r="A328" s="727">
        <v>1479</v>
      </c>
      <c r="C328" s="729" t="s">
        <v>55</v>
      </c>
      <c r="D328" s="732"/>
      <c r="E328" s="729" t="s">
        <v>36</v>
      </c>
      <c r="F328" s="728" t="s">
        <v>23</v>
      </c>
      <c r="G328" s="731">
        <v>36462</v>
      </c>
    </row>
    <row r="329" spans="1:7" ht="15" customHeight="1">
      <c r="A329" s="727">
        <v>1480</v>
      </c>
      <c r="C329" s="729" t="s">
        <v>83</v>
      </c>
      <c r="D329" s="732"/>
      <c r="E329" s="735" t="s">
        <v>36</v>
      </c>
      <c r="F329" s="728" t="s">
        <v>23</v>
      </c>
      <c r="G329" s="731">
        <v>36002</v>
      </c>
    </row>
    <row r="330" spans="1:7" ht="15" customHeight="1">
      <c r="A330" s="727">
        <v>1481</v>
      </c>
      <c r="C330" s="729" t="s">
        <v>40</v>
      </c>
      <c r="D330" s="732"/>
      <c r="E330" s="735" t="s">
        <v>36</v>
      </c>
      <c r="F330" s="728" t="s">
        <v>23</v>
      </c>
      <c r="G330" s="731">
        <v>36562</v>
      </c>
    </row>
    <row r="331" spans="1:7" ht="15" customHeight="1">
      <c r="A331" s="727">
        <v>1482</v>
      </c>
      <c r="C331" s="728" t="s">
        <v>126</v>
      </c>
      <c r="E331" s="728" t="s">
        <v>36</v>
      </c>
      <c r="F331" s="728" t="s">
        <v>10</v>
      </c>
      <c r="G331" s="727" t="s">
        <v>127</v>
      </c>
    </row>
    <row r="332" spans="1:7" ht="15" customHeight="1">
      <c r="A332" s="727">
        <v>1485</v>
      </c>
      <c r="C332" s="729" t="s">
        <v>355</v>
      </c>
      <c r="E332" s="728" t="s">
        <v>36</v>
      </c>
      <c r="F332" s="728" t="s">
        <v>5</v>
      </c>
      <c r="G332" s="731">
        <v>32738</v>
      </c>
    </row>
    <row r="333" spans="1:7" ht="15" customHeight="1">
      <c r="A333" s="727">
        <v>1486</v>
      </c>
      <c r="C333" s="729" t="s">
        <v>290</v>
      </c>
      <c r="E333" s="728" t="s">
        <v>36</v>
      </c>
      <c r="F333" s="728" t="s">
        <v>6</v>
      </c>
      <c r="G333" s="731">
        <v>21160</v>
      </c>
    </row>
    <row r="334" spans="1:7" ht="15" customHeight="1">
      <c r="A334" s="727">
        <v>1487</v>
      </c>
      <c r="C334" s="729" t="s">
        <v>363</v>
      </c>
      <c r="E334" s="728" t="s">
        <v>36</v>
      </c>
      <c r="F334" s="728" t="s">
        <v>5</v>
      </c>
      <c r="G334" s="731">
        <v>31680</v>
      </c>
    </row>
    <row r="335" spans="1:7" ht="14.25" customHeight="1">
      <c r="A335" s="727">
        <v>1488</v>
      </c>
      <c r="C335" s="729" t="s">
        <v>292</v>
      </c>
      <c r="E335" s="728" t="s">
        <v>36</v>
      </c>
      <c r="F335" s="728" t="s">
        <v>6</v>
      </c>
      <c r="G335" s="731">
        <v>21559</v>
      </c>
    </row>
    <row r="336" spans="1:7" ht="15" customHeight="1">
      <c r="A336" s="727">
        <v>1493</v>
      </c>
      <c r="C336" s="729" t="s">
        <v>187</v>
      </c>
      <c r="E336" s="728" t="s">
        <v>21</v>
      </c>
      <c r="F336" s="728" t="s">
        <v>10</v>
      </c>
      <c r="G336" s="731">
        <v>28485</v>
      </c>
    </row>
    <row r="337" spans="1:7" ht="15" customHeight="1">
      <c r="A337" s="737">
        <v>1493</v>
      </c>
      <c r="C337" s="728" t="s">
        <v>145</v>
      </c>
      <c r="E337" s="728" t="s">
        <v>36</v>
      </c>
      <c r="F337" s="728" t="s">
        <v>10</v>
      </c>
      <c r="G337" s="738">
        <v>34004</v>
      </c>
    </row>
    <row r="338" spans="1:7" ht="15" customHeight="1">
      <c r="A338" s="727">
        <v>1494</v>
      </c>
      <c r="C338" s="729" t="s">
        <v>186</v>
      </c>
      <c r="E338" s="728" t="s">
        <v>21</v>
      </c>
      <c r="F338" s="728" t="s">
        <v>10</v>
      </c>
      <c r="G338" s="731">
        <v>20118</v>
      </c>
    </row>
    <row r="339" spans="1:7" ht="15" customHeight="1">
      <c r="A339" s="727">
        <v>1495</v>
      </c>
      <c r="C339" s="729" t="s">
        <v>188</v>
      </c>
      <c r="E339" s="728" t="s">
        <v>21</v>
      </c>
      <c r="F339" s="728" t="s">
        <v>10</v>
      </c>
      <c r="G339" s="731">
        <v>23763</v>
      </c>
    </row>
    <row r="340" spans="1:7" ht="15" customHeight="1">
      <c r="A340" s="727">
        <v>1496</v>
      </c>
      <c r="C340" s="729" t="s">
        <v>307</v>
      </c>
      <c r="E340" s="728" t="s">
        <v>21</v>
      </c>
      <c r="F340" s="728" t="s">
        <v>6</v>
      </c>
      <c r="G340" s="731">
        <v>17208</v>
      </c>
    </row>
    <row r="341" spans="1:7" ht="15" customHeight="1">
      <c r="A341" s="727">
        <v>1497</v>
      </c>
      <c r="C341" s="729" t="s">
        <v>305</v>
      </c>
      <c r="E341" s="728" t="s">
        <v>21</v>
      </c>
      <c r="F341" s="728" t="s">
        <v>6</v>
      </c>
      <c r="G341" s="731">
        <v>19194</v>
      </c>
    </row>
    <row r="342" spans="1:7" ht="15" customHeight="1">
      <c r="A342" s="727">
        <v>1498</v>
      </c>
      <c r="C342" s="729" t="s">
        <v>303</v>
      </c>
      <c r="E342" s="728" t="s">
        <v>21</v>
      </c>
      <c r="F342" s="728" t="s">
        <v>6</v>
      </c>
      <c r="G342" s="731">
        <v>18557</v>
      </c>
    </row>
    <row r="343" spans="1:7" ht="15" customHeight="1">
      <c r="A343" s="727">
        <v>1499</v>
      </c>
      <c r="C343" s="729" t="s">
        <v>301</v>
      </c>
      <c r="E343" s="728" t="s">
        <v>21</v>
      </c>
      <c r="F343" s="728" t="s">
        <v>6</v>
      </c>
      <c r="G343" s="731">
        <v>23751</v>
      </c>
    </row>
    <row r="344" spans="1:7" ht="15" customHeight="1">
      <c r="A344" s="727">
        <v>1501</v>
      </c>
      <c r="C344" s="729" t="s">
        <v>304</v>
      </c>
      <c r="E344" s="728" t="s">
        <v>21</v>
      </c>
      <c r="F344" s="728" t="s">
        <v>6</v>
      </c>
      <c r="G344" s="731">
        <v>17431</v>
      </c>
    </row>
    <row r="345" spans="1:7" ht="15" customHeight="1">
      <c r="A345" s="727">
        <v>1502</v>
      </c>
      <c r="C345" s="729" t="s">
        <v>302</v>
      </c>
      <c r="E345" s="728" t="s">
        <v>21</v>
      </c>
      <c r="F345" s="728" t="s">
        <v>6</v>
      </c>
      <c r="G345" s="731">
        <v>23616</v>
      </c>
    </row>
    <row r="346" spans="1:7" ht="15" customHeight="1">
      <c r="A346" s="727">
        <v>1503</v>
      </c>
      <c r="C346" s="729" t="s">
        <v>306</v>
      </c>
      <c r="E346" s="728" t="s">
        <v>17</v>
      </c>
      <c r="F346" s="728" t="s">
        <v>6</v>
      </c>
      <c r="G346" s="731">
        <v>23111</v>
      </c>
    </row>
    <row r="347" spans="1:7" ht="15" customHeight="1">
      <c r="A347" s="727">
        <v>1504</v>
      </c>
      <c r="C347" s="729" t="s">
        <v>369</v>
      </c>
      <c r="E347" s="728" t="s">
        <v>21</v>
      </c>
      <c r="F347" s="728" t="s">
        <v>5</v>
      </c>
      <c r="G347" s="731">
        <v>29605</v>
      </c>
    </row>
    <row r="348" spans="1:7" ht="15" customHeight="1">
      <c r="A348" s="727">
        <v>1505</v>
      </c>
      <c r="C348" s="729" t="s">
        <v>368</v>
      </c>
      <c r="E348" s="728" t="s">
        <v>21</v>
      </c>
      <c r="F348" s="728" t="s">
        <v>6</v>
      </c>
      <c r="G348" s="731">
        <v>27799</v>
      </c>
    </row>
    <row r="349" spans="1:7" ht="15" customHeight="1">
      <c r="A349" s="727">
        <v>1506</v>
      </c>
      <c r="C349" s="729" t="s">
        <v>403</v>
      </c>
      <c r="E349" s="728" t="s">
        <v>24</v>
      </c>
      <c r="F349" s="728" t="s">
        <v>6</v>
      </c>
      <c r="G349" s="731">
        <v>26518</v>
      </c>
    </row>
    <row r="350" spans="1:7" ht="15" customHeight="1">
      <c r="A350" s="727">
        <v>1507</v>
      </c>
      <c r="C350" s="729" t="s">
        <v>113</v>
      </c>
      <c r="E350" s="728" t="s">
        <v>47</v>
      </c>
      <c r="F350" s="728" t="s">
        <v>5</v>
      </c>
      <c r="G350" s="731">
        <v>34765</v>
      </c>
    </row>
    <row r="351" spans="1:7" ht="15" customHeight="1">
      <c r="A351" s="727">
        <v>1508</v>
      </c>
      <c r="C351" s="729" t="s">
        <v>133</v>
      </c>
      <c r="E351" s="728" t="s">
        <v>47</v>
      </c>
      <c r="F351" s="728" t="s">
        <v>10</v>
      </c>
      <c r="G351" s="731">
        <v>34561</v>
      </c>
    </row>
    <row r="352" spans="1:7" ht="15" customHeight="1">
      <c r="A352" s="727">
        <v>1509</v>
      </c>
      <c r="C352" s="729" t="s">
        <v>151</v>
      </c>
      <c r="E352" s="728" t="s">
        <v>47</v>
      </c>
      <c r="F352" s="728" t="s">
        <v>10</v>
      </c>
      <c r="G352" s="731">
        <v>33267</v>
      </c>
    </row>
    <row r="353" spans="1:7" ht="15" customHeight="1">
      <c r="A353" s="727">
        <v>1510</v>
      </c>
      <c r="C353" s="729" t="s">
        <v>136</v>
      </c>
      <c r="E353" s="728" t="s">
        <v>47</v>
      </c>
      <c r="F353" s="728" t="s">
        <v>10</v>
      </c>
      <c r="G353" s="731">
        <v>35177</v>
      </c>
    </row>
    <row r="354" spans="1:7" ht="15" customHeight="1">
      <c r="A354" s="737">
        <v>1511</v>
      </c>
      <c r="C354" s="729" t="s">
        <v>58</v>
      </c>
      <c r="D354" s="732"/>
      <c r="E354" s="729" t="s">
        <v>24</v>
      </c>
      <c r="F354" s="728" t="s">
        <v>885</v>
      </c>
      <c r="G354" s="738">
        <v>36258</v>
      </c>
    </row>
    <row r="355" spans="1:7" ht="15" customHeight="1">
      <c r="A355" s="727">
        <v>1512</v>
      </c>
      <c r="C355" s="729" t="s">
        <v>48</v>
      </c>
      <c r="D355" s="732"/>
      <c r="E355" s="735" t="s">
        <v>24</v>
      </c>
      <c r="F355" s="728" t="s">
        <v>885</v>
      </c>
      <c r="G355" s="731">
        <v>37138</v>
      </c>
    </row>
    <row r="356" spans="1:7" ht="15" customHeight="1">
      <c r="A356" s="727">
        <v>1513</v>
      </c>
      <c r="C356" s="729" t="s">
        <v>85</v>
      </c>
      <c r="D356" s="732"/>
      <c r="E356" s="735" t="s">
        <v>47</v>
      </c>
      <c r="F356" s="728" t="s">
        <v>5</v>
      </c>
      <c r="G356" s="731">
        <v>35444</v>
      </c>
    </row>
    <row r="357" spans="1:7" ht="15" customHeight="1">
      <c r="A357" s="727">
        <v>1515</v>
      </c>
      <c r="C357" s="729" t="s">
        <v>86</v>
      </c>
      <c r="D357" s="732"/>
      <c r="E357" s="735" t="s">
        <v>36</v>
      </c>
      <c r="F357" s="728" t="s">
        <v>23</v>
      </c>
      <c r="G357" s="731">
        <v>35850</v>
      </c>
    </row>
    <row r="358" spans="1:7" ht="15" customHeight="1">
      <c r="A358" s="727">
        <v>1516</v>
      </c>
      <c r="C358" s="729" t="s">
        <v>404</v>
      </c>
      <c r="E358" s="728" t="s">
        <v>36</v>
      </c>
      <c r="F358" s="728" t="s">
        <v>6</v>
      </c>
      <c r="G358" s="731">
        <v>25937</v>
      </c>
    </row>
    <row r="359" spans="1:7" ht="15" customHeight="1">
      <c r="A359" s="727">
        <v>1517</v>
      </c>
      <c r="C359" s="729" t="s">
        <v>111</v>
      </c>
      <c r="E359" s="728" t="s">
        <v>24</v>
      </c>
      <c r="F359" s="728" t="s">
        <v>6</v>
      </c>
      <c r="G359" s="731">
        <v>18927</v>
      </c>
    </row>
    <row r="360" spans="1:7" ht="15" customHeight="1">
      <c r="A360" s="727">
        <v>1518</v>
      </c>
      <c r="C360" s="729" t="s">
        <v>111</v>
      </c>
      <c r="E360" s="728" t="s">
        <v>24</v>
      </c>
      <c r="F360" s="728" t="s">
        <v>5</v>
      </c>
      <c r="G360" s="731">
        <v>34513</v>
      </c>
    </row>
    <row r="361" spans="1:7" ht="15" customHeight="1">
      <c r="A361" s="727">
        <v>1519</v>
      </c>
      <c r="C361" s="729" t="s">
        <v>110</v>
      </c>
      <c r="E361" s="728" t="s">
        <v>24</v>
      </c>
      <c r="F361" s="728" t="s">
        <v>5</v>
      </c>
      <c r="G361" s="731">
        <v>35413</v>
      </c>
    </row>
    <row r="362" spans="1:7" ht="15" customHeight="1">
      <c r="A362" s="727">
        <v>1520</v>
      </c>
      <c r="C362" s="729" t="s">
        <v>237</v>
      </c>
      <c r="E362" s="728" t="s">
        <v>24</v>
      </c>
      <c r="F362" s="728" t="s">
        <v>5</v>
      </c>
      <c r="G362" s="731">
        <v>33443</v>
      </c>
    </row>
    <row r="363" spans="1:7" ht="15" customHeight="1">
      <c r="A363" s="727">
        <v>1521</v>
      </c>
      <c r="C363" s="729" t="s">
        <v>116</v>
      </c>
      <c r="E363" s="728" t="s">
        <v>47</v>
      </c>
      <c r="F363" s="728" t="s">
        <v>5</v>
      </c>
      <c r="G363" s="738">
        <v>35639</v>
      </c>
    </row>
    <row r="364" spans="1:7" ht="15" customHeight="1">
      <c r="A364" s="727">
        <v>1522</v>
      </c>
      <c r="C364" s="729" t="s">
        <v>108</v>
      </c>
      <c r="E364" s="728" t="s">
        <v>47</v>
      </c>
      <c r="F364" s="728" t="s">
        <v>5</v>
      </c>
      <c r="G364" s="731">
        <v>35010</v>
      </c>
    </row>
    <row r="365" spans="1:7" ht="15" customHeight="1">
      <c r="A365" s="727">
        <v>1523</v>
      </c>
      <c r="C365" s="729" t="s">
        <v>377</v>
      </c>
      <c r="E365" s="728" t="s">
        <v>22</v>
      </c>
      <c r="F365" s="728" t="s">
        <v>5</v>
      </c>
      <c r="G365" s="731">
        <v>32834</v>
      </c>
    </row>
    <row r="366" spans="1:7" ht="15" customHeight="1">
      <c r="A366" s="727">
        <v>1524</v>
      </c>
      <c r="C366" s="729" t="s">
        <v>343</v>
      </c>
      <c r="E366" s="728" t="s">
        <v>18</v>
      </c>
      <c r="F366" s="728" t="s">
        <v>6</v>
      </c>
      <c r="G366" s="731">
        <v>26786</v>
      </c>
    </row>
    <row r="367" spans="1:7" ht="15" customHeight="1">
      <c r="A367" s="740">
        <v>1525</v>
      </c>
      <c r="C367" s="732" t="s">
        <v>452</v>
      </c>
      <c r="D367" s="732"/>
      <c r="E367" s="732" t="s">
        <v>453</v>
      </c>
      <c r="F367" s="730" t="s">
        <v>5</v>
      </c>
      <c r="G367" s="741">
        <v>35826</v>
      </c>
    </row>
    <row r="368" spans="1:7" ht="15" customHeight="1">
      <c r="A368" s="740">
        <v>1544</v>
      </c>
      <c r="C368" s="730" t="s">
        <v>467</v>
      </c>
      <c r="E368" s="730" t="s">
        <v>453</v>
      </c>
      <c r="F368" s="730" t="s">
        <v>5</v>
      </c>
      <c r="G368" s="741">
        <v>30175</v>
      </c>
    </row>
    <row r="369" spans="1:7" ht="15" customHeight="1">
      <c r="A369" s="740">
        <v>1576</v>
      </c>
      <c r="C369" s="730" t="s">
        <v>998</v>
      </c>
      <c r="E369" s="730" t="s">
        <v>9</v>
      </c>
      <c r="F369" s="730" t="s">
        <v>6</v>
      </c>
      <c r="G369" s="741">
        <v>29685</v>
      </c>
    </row>
    <row r="370" spans="1:7" ht="15" customHeight="1">
      <c r="A370" s="737">
        <v>1577</v>
      </c>
      <c r="C370" s="728" t="s">
        <v>266</v>
      </c>
      <c r="E370" s="728" t="s">
        <v>20</v>
      </c>
      <c r="F370" s="728" t="s">
        <v>6</v>
      </c>
      <c r="G370" s="738">
        <v>25477</v>
      </c>
    </row>
    <row r="371" spans="1:7" ht="15" customHeight="1">
      <c r="A371" s="727">
        <v>1598</v>
      </c>
      <c r="C371" s="729" t="s">
        <v>229</v>
      </c>
      <c r="E371" s="728" t="s">
        <v>36</v>
      </c>
      <c r="F371" s="728" t="s">
        <v>5</v>
      </c>
      <c r="G371" s="731">
        <v>34148</v>
      </c>
    </row>
    <row r="372" spans="1:7" ht="15" customHeight="1">
      <c r="A372" s="727">
        <v>1599</v>
      </c>
      <c r="C372" s="729" t="s">
        <v>288</v>
      </c>
      <c r="E372" s="728" t="s">
        <v>36</v>
      </c>
      <c r="F372" s="728" t="s">
        <v>6</v>
      </c>
      <c r="G372" s="731">
        <v>19358</v>
      </c>
    </row>
    <row r="373" spans="1:7" ht="15" customHeight="1">
      <c r="A373" s="727">
        <v>1600</v>
      </c>
      <c r="C373" s="729" t="s">
        <v>357</v>
      </c>
      <c r="E373" s="728" t="s">
        <v>36</v>
      </c>
      <c r="F373" s="728" t="s">
        <v>5</v>
      </c>
      <c r="G373" s="731">
        <v>29916</v>
      </c>
    </row>
    <row r="374" spans="1:7" ht="15" customHeight="1">
      <c r="A374" s="727">
        <v>1601</v>
      </c>
      <c r="C374" s="729" t="s">
        <v>75</v>
      </c>
      <c r="D374" s="732"/>
      <c r="E374" s="729" t="s">
        <v>36</v>
      </c>
      <c r="F374" s="728" t="s">
        <v>10</v>
      </c>
      <c r="G374" s="731">
        <v>35777</v>
      </c>
    </row>
    <row r="375" spans="1:7" ht="15" customHeight="1">
      <c r="A375" s="727">
        <v>1602</v>
      </c>
      <c r="C375" s="729" t="s">
        <v>53</v>
      </c>
      <c r="D375" s="732"/>
      <c r="E375" s="729" t="s">
        <v>36</v>
      </c>
      <c r="F375" s="728" t="s">
        <v>23</v>
      </c>
      <c r="G375" s="731">
        <v>36165</v>
      </c>
    </row>
    <row r="376" spans="1:7" ht="15" customHeight="1">
      <c r="A376" s="740">
        <v>1604</v>
      </c>
      <c r="C376" s="730" t="s">
        <v>450</v>
      </c>
      <c r="E376" s="730" t="s">
        <v>440</v>
      </c>
      <c r="F376" s="730" t="s">
        <v>6</v>
      </c>
      <c r="G376" s="741">
        <v>17747</v>
      </c>
    </row>
    <row r="377" spans="1:7" ht="15" customHeight="1">
      <c r="A377" s="740">
        <v>1605</v>
      </c>
      <c r="C377" s="730" t="s">
        <v>451</v>
      </c>
      <c r="E377" s="730" t="s">
        <v>440</v>
      </c>
      <c r="F377" s="730" t="s">
        <v>6</v>
      </c>
      <c r="G377" s="741">
        <v>29102</v>
      </c>
    </row>
    <row r="378" spans="1:7" ht="15" customHeight="1">
      <c r="A378" s="740">
        <v>1607</v>
      </c>
      <c r="C378" s="730" t="s">
        <v>445</v>
      </c>
      <c r="E378" s="730" t="s">
        <v>440</v>
      </c>
      <c r="F378" s="730" t="s">
        <v>5</v>
      </c>
      <c r="G378" s="741">
        <v>30515</v>
      </c>
    </row>
    <row r="379" spans="1:7" ht="15" customHeight="1">
      <c r="A379" s="740">
        <v>1611</v>
      </c>
      <c r="C379" s="732" t="s">
        <v>449</v>
      </c>
      <c r="D379" s="732"/>
      <c r="E379" s="732" t="s">
        <v>440</v>
      </c>
      <c r="F379" s="730" t="s">
        <v>6</v>
      </c>
      <c r="G379" s="741">
        <v>14753</v>
      </c>
    </row>
    <row r="380" spans="1:7" ht="15" customHeight="1">
      <c r="A380" s="740">
        <v>1619</v>
      </c>
      <c r="C380" s="730" t="s">
        <v>446</v>
      </c>
      <c r="E380" s="730" t="s">
        <v>440</v>
      </c>
      <c r="F380" s="730" t="s">
        <v>6</v>
      </c>
      <c r="G380" s="741">
        <v>25294</v>
      </c>
    </row>
    <row r="381" spans="1:7" ht="15" customHeight="1">
      <c r="A381" s="740">
        <v>1621</v>
      </c>
      <c r="C381" s="732" t="s">
        <v>444</v>
      </c>
      <c r="D381" s="732"/>
      <c r="E381" s="732" t="s">
        <v>440</v>
      </c>
      <c r="F381" s="730" t="s">
        <v>5</v>
      </c>
      <c r="G381" s="741">
        <v>33949</v>
      </c>
    </row>
    <row r="382" spans="1:7" ht="15" customHeight="1">
      <c r="A382" s="740">
        <v>1623</v>
      </c>
      <c r="C382" s="732" t="s">
        <v>443</v>
      </c>
      <c r="D382" s="732"/>
      <c r="E382" s="732" t="s">
        <v>440</v>
      </c>
      <c r="F382" s="730" t="s">
        <v>5</v>
      </c>
      <c r="G382" s="741">
        <v>33686</v>
      </c>
    </row>
    <row r="383" spans="1:7" ht="15" customHeight="1">
      <c r="A383" s="740">
        <v>1624</v>
      </c>
      <c r="C383" s="732" t="s">
        <v>447</v>
      </c>
      <c r="D383" s="732"/>
      <c r="E383" s="732" t="s">
        <v>440</v>
      </c>
      <c r="F383" s="730" t="s">
        <v>5</v>
      </c>
      <c r="G383" s="741">
        <v>35301</v>
      </c>
    </row>
    <row r="384" spans="1:7" ht="15" customHeight="1">
      <c r="A384" s="740">
        <v>1625</v>
      </c>
      <c r="C384" s="732" t="s">
        <v>439</v>
      </c>
      <c r="D384" s="732"/>
      <c r="E384" s="732" t="s">
        <v>440</v>
      </c>
      <c r="F384" s="730" t="s">
        <v>10</v>
      </c>
      <c r="G384" s="741">
        <v>30423</v>
      </c>
    </row>
    <row r="385" spans="1:7" ht="15" customHeight="1">
      <c r="A385" s="740">
        <v>1634</v>
      </c>
      <c r="C385" s="732" t="s">
        <v>623</v>
      </c>
      <c r="D385" s="732"/>
      <c r="E385" s="732" t="s">
        <v>440</v>
      </c>
      <c r="F385" s="730" t="s">
        <v>5</v>
      </c>
      <c r="G385" s="741">
        <v>38085</v>
      </c>
    </row>
    <row r="386" spans="1:7" ht="15" customHeight="1">
      <c r="A386" s="740">
        <v>1635</v>
      </c>
      <c r="C386" s="732" t="s">
        <v>546</v>
      </c>
      <c r="D386" s="732"/>
      <c r="E386" s="732" t="s">
        <v>440</v>
      </c>
      <c r="F386" s="730" t="s">
        <v>5</v>
      </c>
      <c r="G386" s="741">
        <v>37137</v>
      </c>
    </row>
    <row r="387" spans="1:7" ht="15" customHeight="1">
      <c r="A387" s="740">
        <v>1638</v>
      </c>
      <c r="C387" s="732" t="s">
        <v>547</v>
      </c>
      <c r="D387" s="732"/>
      <c r="E387" s="732" t="s">
        <v>440</v>
      </c>
      <c r="F387" s="730" t="s">
        <v>23</v>
      </c>
      <c r="G387" s="741">
        <v>37476</v>
      </c>
    </row>
    <row r="388" spans="1:7" ht="15" customHeight="1">
      <c r="A388" s="740">
        <v>1639</v>
      </c>
      <c r="C388" s="732" t="s">
        <v>548</v>
      </c>
      <c r="D388" s="732"/>
      <c r="E388" s="732" t="s">
        <v>440</v>
      </c>
      <c r="F388" s="730" t="s">
        <v>23</v>
      </c>
      <c r="G388" s="741">
        <v>37325</v>
      </c>
    </row>
    <row r="389" spans="1:7" ht="15" customHeight="1">
      <c r="A389" s="740">
        <v>1645</v>
      </c>
      <c r="C389" s="732" t="s">
        <v>703</v>
      </c>
      <c r="D389" s="732"/>
      <c r="E389" s="732" t="s">
        <v>704</v>
      </c>
      <c r="F389" s="730" t="s">
        <v>23</v>
      </c>
      <c r="G389" s="741">
        <v>36134</v>
      </c>
    </row>
    <row r="390" spans="1:7" ht="15" customHeight="1">
      <c r="A390" s="727">
        <v>1670</v>
      </c>
      <c r="C390" s="729" t="s">
        <v>234</v>
      </c>
      <c r="E390" s="728" t="s">
        <v>47</v>
      </c>
      <c r="F390" s="728" t="s">
        <v>5</v>
      </c>
      <c r="G390" s="731">
        <v>33623</v>
      </c>
    </row>
    <row r="391" spans="1:7" ht="15" customHeight="1">
      <c r="A391" s="727">
        <v>1671</v>
      </c>
      <c r="C391" s="729" t="s">
        <v>338</v>
      </c>
      <c r="E391" s="728" t="s">
        <v>47</v>
      </c>
      <c r="F391" s="728" t="s">
        <v>6</v>
      </c>
      <c r="G391" s="731">
        <v>16243</v>
      </c>
    </row>
    <row r="392" spans="1:7" ht="15" customHeight="1">
      <c r="A392" s="740">
        <v>1694</v>
      </c>
      <c r="C392" s="730" t="s">
        <v>469</v>
      </c>
      <c r="E392" s="730" t="s">
        <v>4</v>
      </c>
      <c r="F392" s="730" t="s">
        <v>5</v>
      </c>
      <c r="G392" s="741">
        <v>32771</v>
      </c>
    </row>
    <row r="393" spans="1:7" ht="15" customHeight="1">
      <c r="A393" s="727">
        <v>1709</v>
      </c>
      <c r="C393" s="729" t="s">
        <v>106</v>
      </c>
      <c r="E393" s="728" t="s">
        <v>20</v>
      </c>
      <c r="F393" s="728" t="s">
        <v>5</v>
      </c>
      <c r="G393" s="731">
        <v>34712</v>
      </c>
    </row>
    <row r="394" spans="1:7" ht="15" customHeight="1">
      <c r="A394" s="727">
        <v>1710</v>
      </c>
      <c r="C394" s="729" t="s">
        <v>325</v>
      </c>
      <c r="E394" s="728" t="s">
        <v>20</v>
      </c>
      <c r="F394" s="728" t="s">
        <v>6</v>
      </c>
      <c r="G394" s="731">
        <v>25064</v>
      </c>
    </row>
    <row r="395" spans="1:7" ht="15" customHeight="1">
      <c r="A395" s="727">
        <v>1711</v>
      </c>
      <c r="C395" s="729" t="s">
        <v>319</v>
      </c>
      <c r="E395" s="728" t="s">
        <v>20</v>
      </c>
      <c r="F395" s="728" t="s">
        <v>6</v>
      </c>
      <c r="G395" s="731">
        <v>22022</v>
      </c>
    </row>
    <row r="396" spans="1:7" ht="15" customHeight="1">
      <c r="A396" s="727">
        <v>1712</v>
      </c>
      <c r="C396" s="729" t="s">
        <v>318</v>
      </c>
      <c r="E396" s="728" t="s">
        <v>20</v>
      </c>
      <c r="F396" s="728" t="s">
        <v>6</v>
      </c>
      <c r="G396" s="731">
        <v>22985</v>
      </c>
    </row>
    <row r="397" spans="1:7" ht="15" customHeight="1">
      <c r="A397" s="727">
        <v>1744</v>
      </c>
      <c r="C397" s="729" t="s">
        <v>818</v>
      </c>
      <c r="E397" s="728" t="s">
        <v>3</v>
      </c>
      <c r="F397" s="728" t="s">
        <v>10</v>
      </c>
      <c r="G397" s="731">
        <v>30732</v>
      </c>
    </row>
    <row r="398" spans="1:7" ht="15" customHeight="1">
      <c r="A398" s="727">
        <v>1750</v>
      </c>
      <c r="C398" s="729" t="s">
        <v>172</v>
      </c>
      <c r="E398" s="728" t="s">
        <v>24</v>
      </c>
      <c r="F398" s="728" t="s">
        <v>10</v>
      </c>
      <c r="G398" s="731">
        <v>15234</v>
      </c>
    </row>
    <row r="399" spans="1:7" ht="15" customHeight="1">
      <c r="A399" s="727">
        <v>1751</v>
      </c>
      <c r="C399" s="729" t="s">
        <v>173</v>
      </c>
      <c r="E399" s="728" t="s">
        <v>24</v>
      </c>
      <c r="F399" s="728" t="s">
        <v>10</v>
      </c>
      <c r="G399" s="731">
        <v>14803</v>
      </c>
    </row>
    <row r="400" spans="1:7" ht="15" customHeight="1">
      <c r="A400" s="737">
        <v>1752</v>
      </c>
      <c r="C400" s="728" t="s">
        <v>74</v>
      </c>
      <c r="D400" s="732"/>
      <c r="E400" s="729" t="s">
        <v>24</v>
      </c>
      <c r="F400" s="728" t="s">
        <v>23</v>
      </c>
      <c r="G400" s="738">
        <v>36097</v>
      </c>
    </row>
    <row r="401" spans="1:7" ht="15" customHeight="1">
      <c r="A401" s="727">
        <v>1753</v>
      </c>
      <c r="C401" s="729" t="s">
        <v>92</v>
      </c>
      <c r="E401" s="728" t="s">
        <v>24</v>
      </c>
      <c r="F401" s="728" t="s">
        <v>5</v>
      </c>
      <c r="G401" s="731">
        <v>34926</v>
      </c>
    </row>
    <row r="402" spans="1:7" ht="15" customHeight="1">
      <c r="A402" s="727">
        <v>1754</v>
      </c>
      <c r="C402" s="729" t="s">
        <v>94</v>
      </c>
      <c r="E402" s="728" t="s">
        <v>24</v>
      </c>
      <c r="F402" s="728" t="s">
        <v>5</v>
      </c>
      <c r="G402" s="731">
        <v>34763</v>
      </c>
    </row>
    <row r="403" spans="1:7" ht="15" customHeight="1">
      <c r="A403" s="727">
        <v>1755</v>
      </c>
      <c r="C403" s="729" t="s">
        <v>220</v>
      </c>
      <c r="E403" s="728" t="s">
        <v>24</v>
      </c>
      <c r="F403" s="728" t="s">
        <v>5</v>
      </c>
      <c r="G403" s="731">
        <v>33434</v>
      </c>
    </row>
    <row r="404" spans="1:7" ht="15" customHeight="1">
      <c r="A404" s="727">
        <v>1756</v>
      </c>
      <c r="C404" s="729" t="s">
        <v>221</v>
      </c>
      <c r="E404" s="728" t="s">
        <v>24</v>
      </c>
      <c r="F404" s="728" t="s">
        <v>5</v>
      </c>
      <c r="G404" s="731">
        <v>34049</v>
      </c>
    </row>
    <row r="405" spans="1:7" ht="15" customHeight="1">
      <c r="A405" s="727">
        <v>1757</v>
      </c>
      <c r="C405" s="729" t="s">
        <v>351</v>
      </c>
      <c r="E405" s="728" t="s">
        <v>24</v>
      </c>
      <c r="F405" s="728" t="s">
        <v>5</v>
      </c>
      <c r="G405" s="731">
        <v>32575</v>
      </c>
    </row>
    <row r="406" spans="1:7" ht="15" customHeight="1">
      <c r="A406" s="727">
        <v>1758</v>
      </c>
      <c r="C406" s="729" t="s">
        <v>158</v>
      </c>
      <c r="E406" s="728" t="s">
        <v>3</v>
      </c>
      <c r="F406" s="728" t="s">
        <v>10</v>
      </c>
      <c r="G406" s="731">
        <v>32361</v>
      </c>
    </row>
    <row r="407" spans="1:7" ht="15" customHeight="1">
      <c r="A407" s="727">
        <v>1758</v>
      </c>
      <c r="C407" s="729" t="s">
        <v>222</v>
      </c>
      <c r="E407" s="728" t="s">
        <v>24</v>
      </c>
      <c r="F407" s="728" t="s">
        <v>5</v>
      </c>
      <c r="G407" s="731">
        <v>33386</v>
      </c>
    </row>
    <row r="408" spans="1:7" ht="15" customHeight="1">
      <c r="A408" s="727">
        <v>1759</v>
      </c>
      <c r="C408" s="729" t="s">
        <v>350</v>
      </c>
      <c r="E408" s="728" t="s">
        <v>24</v>
      </c>
      <c r="F408" s="728" t="s">
        <v>5</v>
      </c>
      <c r="G408" s="731">
        <v>30229</v>
      </c>
    </row>
    <row r="409" spans="1:7" ht="15" customHeight="1">
      <c r="A409" s="727">
        <v>1760</v>
      </c>
      <c r="C409" s="729" t="s">
        <v>275</v>
      </c>
      <c r="E409" s="728" t="s">
        <v>24</v>
      </c>
      <c r="F409" s="728" t="s">
        <v>6</v>
      </c>
      <c r="G409" s="731">
        <v>18892</v>
      </c>
    </row>
    <row r="410" spans="1:7" ht="15" customHeight="1">
      <c r="A410" s="727">
        <v>1761</v>
      </c>
      <c r="C410" s="729" t="s">
        <v>273</v>
      </c>
      <c r="E410" s="728" t="s">
        <v>24</v>
      </c>
      <c r="F410" s="728" t="s">
        <v>6</v>
      </c>
      <c r="G410" s="731">
        <v>14633</v>
      </c>
    </row>
    <row r="411" spans="1:7" ht="15" customHeight="1">
      <c r="A411" s="737">
        <v>1762</v>
      </c>
      <c r="C411" s="728" t="s">
        <v>409</v>
      </c>
      <c r="E411" s="728" t="s">
        <v>884</v>
      </c>
      <c r="F411" s="728" t="s">
        <v>5</v>
      </c>
      <c r="G411" s="738">
        <v>31135</v>
      </c>
    </row>
    <row r="412" spans="1:7" ht="15" customHeight="1">
      <c r="A412" s="727">
        <v>1763</v>
      </c>
      <c r="C412" s="729" t="s">
        <v>340</v>
      </c>
      <c r="E412" s="728" t="s">
        <v>47</v>
      </c>
      <c r="F412" s="728" t="s">
        <v>6</v>
      </c>
      <c r="G412" s="731">
        <v>25517</v>
      </c>
    </row>
    <row r="413" spans="1:7" ht="15" customHeight="1">
      <c r="A413" s="737">
        <v>1764</v>
      </c>
      <c r="C413" s="728" t="s">
        <v>406</v>
      </c>
      <c r="E413" s="742" t="s">
        <v>47</v>
      </c>
      <c r="F413" s="728" t="s">
        <v>5</v>
      </c>
      <c r="G413" s="738">
        <v>29278</v>
      </c>
    </row>
    <row r="414" spans="1:7" ht="15" customHeight="1">
      <c r="A414" s="727">
        <v>1776</v>
      </c>
      <c r="C414" s="729" t="s">
        <v>359</v>
      </c>
      <c r="E414" s="728" t="s">
        <v>36</v>
      </c>
      <c r="F414" s="728" t="s">
        <v>6</v>
      </c>
      <c r="G414" s="731">
        <v>28579</v>
      </c>
    </row>
    <row r="415" spans="1:7" ht="15" customHeight="1">
      <c r="A415" s="737">
        <v>1803</v>
      </c>
      <c r="C415" s="728" t="s">
        <v>407</v>
      </c>
      <c r="E415" s="728" t="s">
        <v>24</v>
      </c>
      <c r="F415" s="728" t="s">
        <v>5</v>
      </c>
      <c r="G415" s="738">
        <v>33489</v>
      </c>
    </row>
    <row r="416" spans="1:7" ht="15" customHeight="1">
      <c r="A416" s="737">
        <v>1804</v>
      </c>
      <c r="C416" s="728" t="s">
        <v>408</v>
      </c>
      <c r="E416" s="728" t="s">
        <v>47</v>
      </c>
      <c r="F416" s="728" t="s">
        <v>5</v>
      </c>
      <c r="G416" s="738">
        <v>29799</v>
      </c>
    </row>
    <row r="417" spans="1:7" ht="15" customHeight="1">
      <c r="A417" s="727">
        <v>1805</v>
      </c>
      <c r="C417" s="729" t="s">
        <v>239</v>
      </c>
      <c r="E417" s="728" t="s">
        <v>47</v>
      </c>
      <c r="F417" s="728" t="s">
        <v>5</v>
      </c>
      <c r="G417" s="731">
        <v>32917</v>
      </c>
    </row>
    <row r="418" spans="1:7" ht="15" customHeight="1">
      <c r="A418" s="727">
        <v>1806</v>
      </c>
      <c r="C418" s="729" t="s">
        <v>206</v>
      </c>
      <c r="E418" s="728" t="s">
        <v>3</v>
      </c>
      <c r="F418" s="728" t="s">
        <v>10</v>
      </c>
      <c r="G418" s="731">
        <v>31827</v>
      </c>
    </row>
    <row r="419" spans="1:7" ht="15" customHeight="1">
      <c r="A419" s="727">
        <v>1807</v>
      </c>
      <c r="C419" s="729" t="s">
        <v>280</v>
      </c>
      <c r="E419" s="728" t="s">
        <v>24</v>
      </c>
      <c r="F419" s="728" t="s">
        <v>6</v>
      </c>
      <c r="G419" s="731">
        <v>12478</v>
      </c>
    </row>
    <row r="420" spans="1:7" ht="15" customHeight="1">
      <c r="A420" s="727">
        <v>1808</v>
      </c>
      <c r="C420" s="729" t="s">
        <v>354</v>
      </c>
      <c r="E420" s="728" t="s">
        <v>24</v>
      </c>
      <c r="F420" s="728" t="s">
        <v>6</v>
      </c>
      <c r="G420" s="731">
        <v>27909</v>
      </c>
    </row>
    <row r="421" spans="1:7" ht="15" customHeight="1">
      <c r="A421" s="727">
        <v>1809</v>
      </c>
      <c r="C421" s="729" t="s">
        <v>226</v>
      </c>
      <c r="E421" s="728" t="s">
        <v>24</v>
      </c>
      <c r="F421" s="728" t="s">
        <v>5</v>
      </c>
      <c r="G421" s="731">
        <v>34193</v>
      </c>
    </row>
    <row r="422" spans="1:7" ht="15" customHeight="1">
      <c r="A422" s="727">
        <v>1810</v>
      </c>
      <c r="C422" s="729" t="s">
        <v>219</v>
      </c>
      <c r="E422" s="728" t="s">
        <v>884</v>
      </c>
      <c r="F422" s="728" t="s">
        <v>5</v>
      </c>
      <c r="G422" s="731">
        <v>33882</v>
      </c>
    </row>
    <row r="423" spans="1:7" ht="15" customHeight="1">
      <c r="A423" s="727">
        <v>1815</v>
      </c>
      <c r="C423" s="729" t="s">
        <v>833</v>
      </c>
      <c r="E423" s="728" t="s">
        <v>711</v>
      </c>
      <c r="F423" s="728" t="s">
        <v>5</v>
      </c>
      <c r="G423" s="731">
        <v>33287</v>
      </c>
    </row>
    <row r="424" spans="1:7" ht="15" customHeight="1">
      <c r="A424" s="727">
        <v>1825</v>
      </c>
      <c r="C424" s="729" t="s">
        <v>397</v>
      </c>
      <c r="E424" s="728" t="s">
        <v>16</v>
      </c>
      <c r="F424" s="728" t="s">
        <v>6</v>
      </c>
      <c r="G424" s="731">
        <v>31175</v>
      </c>
    </row>
    <row r="425" spans="1:7" ht="15" customHeight="1">
      <c r="A425" s="727">
        <v>1826</v>
      </c>
      <c r="C425" s="729" t="s">
        <v>432</v>
      </c>
      <c r="D425" s="732"/>
      <c r="E425" s="729" t="s">
        <v>17</v>
      </c>
      <c r="F425" s="728" t="s">
        <v>5</v>
      </c>
      <c r="G425" s="731">
        <v>29571</v>
      </c>
    </row>
    <row r="426" spans="1:7" ht="15" customHeight="1">
      <c r="A426" s="727">
        <v>1852</v>
      </c>
      <c r="C426" s="729" t="s">
        <v>346</v>
      </c>
      <c r="E426" s="728" t="s">
        <v>7</v>
      </c>
      <c r="F426" s="728" t="s">
        <v>6</v>
      </c>
      <c r="G426" s="731">
        <v>31310</v>
      </c>
    </row>
    <row r="427" spans="1:7" ht="15" customHeight="1">
      <c r="A427" s="727">
        <v>1907</v>
      </c>
      <c r="C427" s="729" t="s">
        <v>442</v>
      </c>
      <c r="E427" s="728" t="s">
        <v>22</v>
      </c>
      <c r="F427" s="728" t="s">
        <v>5</v>
      </c>
      <c r="G427" s="731">
        <v>35605</v>
      </c>
    </row>
    <row r="428" spans="1:7" ht="15" customHeight="1">
      <c r="A428" s="727">
        <v>1909</v>
      </c>
      <c r="C428" s="729" t="s">
        <v>624</v>
      </c>
      <c r="E428" s="728" t="s">
        <v>22</v>
      </c>
      <c r="F428" s="728" t="s">
        <v>5</v>
      </c>
      <c r="G428" s="731">
        <v>35852</v>
      </c>
    </row>
    <row r="429" spans="1:7" ht="15" customHeight="1">
      <c r="A429" s="740">
        <v>1911</v>
      </c>
      <c r="C429" s="732" t="s">
        <v>695</v>
      </c>
      <c r="D429" s="732"/>
      <c r="E429" s="732" t="s">
        <v>22</v>
      </c>
      <c r="F429" s="730" t="s">
        <v>5</v>
      </c>
      <c r="G429" s="741">
        <v>35561</v>
      </c>
    </row>
    <row r="430" spans="1:7" ht="15" customHeight="1">
      <c r="A430" s="727">
        <v>1918</v>
      </c>
      <c r="C430" s="729" t="s">
        <v>386</v>
      </c>
      <c r="E430" s="728" t="s">
        <v>22</v>
      </c>
      <c r="F430" s="728" t="s">
        <v>5</v>
      </c>
      <c r="G430" s="731">
        <v>32189</v>
      </c>
    </row>
    <row r="431" spans="1:7" ht="15" customHeight="1">
      <c r="A431" s="727">
        <v>1919</v>
      </c>
      <c r="C431" s="729" t="s">
        <v>804</v>
      </c>
      <c r="E431" s="728" t="s">
        <v>4</v>
      </c>
      <c r="F431" s="728" t="s">
        <v>5</v>
      </c>
      <c r="G431" s="731">
        <v>31608</v>
      </c>
    </row>
    <row r="432" spans="1:7" ht="15" customHeight="1">
      <c r="A432" s="727">
        <v>1922</v>
      </c>
      <c r="B432" s="728" t="s">
        <v>701</v>
      </c>
      <c r="C432" s="729" t="s">
        <v>702</v>
      </c>
      <c r="E432" s="728" t="s">
        <v>699</v>
      </c>
      <c r="F432" s="728" t="s">
        <v>6</v>
      </c>
      <c r="G432" s="731">
        <v>25360</v>
      </c>
    </row>
    <row r="433" spans="1:7" ht="15" customHeight="1">
      <c r="A433" s="727">
        <v>1930</v>
      </c>
      <c r="C433" s="729" t="s">
        <v>59</v>
      </c>
      <c r="D433" s="732"/>
      <c r="E433" s="735" t="s">
        <v>3</v>
      </c>
      <c r="F433" s="728" t="s">
        <v>10</v>
      </c>
      <c r="G433" s="738">
        <v>36663</v>
      </c>
    </row>
    <row r="434" spans="1:7" ht="15" customHeight="1">
      <c r="A434" s="727">
        <v>1932</v>
      </c>
      <c r="C434" s="743" t="s">
        <v>427</v>
      </c>
      <c r="D434" s="732"/>
      <c r="E434" s="735" t="s">
        <v>3</v>
      </c>
      <c r="F434" s="728" t="s">
        <v>5</v>
      </c>
      <c r="G434" s="738">
        <v>32690</v>
      </c>
    </row>
    <row r="435" spans="1:7" ht="15" customHeight="1">
      <c r="A435" s="727">
        <v>1960</v>
      </c>
      <c r="C435" s="729" t="s">
        <v>97</v>
      </c>
      <c r="E435" s="728" t="s">
        <v>36</v>
      </c>
      <c r="F435" s="728" t="s">
        <v>5</v>
      </c>
      <c r="G435" s="731">
        <v>34585</v>
      </c>
    </row>
    <row r="436" spans="1:7" ht="15" customHeight="1">
      <c r="A436" s="727">
        <v>1961</v>
      </c>
      <c r="C436" s="729" t="s">
        <v>124</v>
      </c>
      <c r="E436" s="728" t="s">
        <v>36</v>
      </c>
      <c r="F436" s="728" t="s">
        <v>10</v>
      </c>
      <c r="G436" s="731">
        <v>34479</v>
      </c>
    </row>
    <row r="437" spans="1:7" ht="15" customHeight="1">
      <c r="A437" s="727">
        <v>1966</v>
      </c>
      <c r="C437" s="729" t="s">
        <v>586</v>
      </c>
      <c r="E437" s="728" t="s">
        <v>585</v>
      </c>
      <c r="F437" s="728" t="s">
        <v>5</v>
      </c>
      <c r="G437" s="731">
        <v>31024</v>
      </c>
    </row>
    <row r="438" spans="1:7" ht="15" customHeight="1">
      <c r="A438" s="727">
        <v>1969</v>
      </c>
      <c r="C438" s="729" t="s">
        <v>549</v>
      </c>
      <c r="E438" s="728" t="s">
        <v>440</v>
      </c>
      <c r="F438" s="728" t="s">
        <v>23</v>
      </c>
      <c r="G438" s="731">
        <v>37126</v>
      </c>
    </row>
    <row r="439" spans="1:7" ht="15" customHeight="1">
      <c r="A439" s="740">
        <v>1970</v>
      </c>
      <c r="B439" s="730"/>
      <c r="C439" s="730" t="s">
        <v>819</v>
      </c>
      <c r="E439" s="730" t="s">
        <v>440</v>
      </c>
      <c r="F439" s="730" t="s">
        <v>8</v>
      </c>
      <c r="G439" s="744">
        <v>38554</v>
      </c>
    </row>
    <row r="440" spans="1:7" ht="15" customHeight="1">
      <c r="A440" s="737">
        <v>1971</v>
      </c>
      <c r="C440" s="728" t="s">
        <v>550</v>
      </c>
      <c r="E440" s="728" t="s">
        <v>440</v>
      </c>
      <c r="F440" s="728" t="s">
        <v>8</v>
      </c>
      <c r="G440" s="738">
        <v>37882</v>
      </c>
    </row>
    <row r="441" spans="1:7" ht="15" customHeight="1">
      <c r="A441" s="737">
        <v>1972</v>
      </c>
      <c r="C441" s="728" t="s">
        <v>551</v>
      </c>
      <c r="E441" s="728" t="s">
        <v>440</v>
      </c>
      <c r="F441" s="728" t="s">
        <v>8</v>
      </c>
      <c r="G441" s="738">
        <v>37400</v>
      </c>
    </row>
    <row r="442" spans="1:7" ht="15" customHeight="1">
      <c r="A442" s="737">
        <v>1973</v>
      </c>
      <c r="C442" s="728" t="s">
        <v>907</v>
      </c>
      <c r="E442" s="728" t="s">
        <v>440</v>
      </c>
      <c r="F442" s="728" t="s">
        <v>8</v>
      </c>
      <c r="G442" s="738">
        <v>38962</v>
      </c>
    </row>
    <row r="443" spans="1:7" ht="15" customHeight="1">
      <c r="A443" s="737">
        <v>1982</v>
      </c>
      <c r="C443" s="735" t="s">
        <v>433</v>
      </c>
      <c r="D443" s="732"/>
      <c r="E443" s="735" t="s">
        <v>17</v>
      </c>
      <c r="F443" s="728" t="s">
        <v>6</v>
      </c>
      <c r="G443" s="738">
        <v>26847</v>
      </c>
    </row>
    <row r="444" spans="1:7" ht="15" customHeight="1">
      <c r="A444" s="727">
        <v>2324</v>
      </c>
      <c r="C444" s="729" t="s">
        <v>330</v>
      </c>
      <c r="E444" s="728" t="s">
        <v>16</v>
      </c>
      <c r="F444" s="728" t="s">
        <v>6</v>
      </c>
      <c r="G444" s="731">
        <v>13943</v>
      </c>
    </row>
    <row r="445" spans="1:7" ht="15" customHeight="1">
      <c r="A445" s="727">
        <v>3182</v>
      </c>
      <c r="C445" s="729" t="s">
        <v>999</v>
      </c>
      <c r="E445" s="728" t="s">
        <v>1000</v>
      </c>
      <c r="F445" s="728" t="s">
        <v>5</v>
      </c>
      <c r="G445" s="731">
        <v>37053</v>
      </c>
    </row>
    <row r="446" spans="1:7" ht="15" customHeight="1">
      <c r="A446" s="727">
        <v>4344</v>
      </c>
      <c r="C446" s="729" t="s">
        <v>817</v>
      </c>
      <c r="E446" s="728" t="s">
        <v>816</v>
      </c>
      <c r="F446" s="728" t="s">
        <v>6</v>
      </c>
      <c r="G446" s="731">
        <v>19864</v>
      </c>
    </row>
    <row r="447" spans="1:7" ht="15" customHeight="1">
      <c r="A447" s="727">
        <v>4853</v>
      </c>
      <c r="C447" s="729" t="s">
        <v>815</v>
      </c>
      <c r="E447" s="728" t="s">
        <v>816</v>
      </c>
      <c r="F447" s="728" t="s">
        <v>6</v>
      </c>
      <c r="G447" s="731">
        <v>26160</v>
      </c>
    </row>
    <row r="448" spans="1:7" ht="15" customHeight="1">
      <c r="A448" s="727">
        <v>10805</v>
      </c>
      <c r="C448" s="729" t="s">
        <v>1001</v>
      </c>
      <c r="E448" s="728" t="s">
        <v>9</v>
      </c>
      <c r="F448" s="728" t="s">
        <v>6</v>
      </c>
      <c r="G448" s="731">
        <v>18362</v>
      </c>
    </row>
    <row r="449" spans="1:8" ht="15" customHeight="1">
      <c r="A449" s="727">
        <v>11000</v>
      </c>
      <c r="C449" s="729" t="s">
        <v>722</v>
      </c>
      <c r="E449" s="728" t="s">
        <v>7</v>
      </c>
      <c r="F449" s="728" t="s">
        <v>10</v>
      </c>
      <c r="G449" s="731">
        <v>29637</v>
      </c>
    </row>
    <row r="450" spans="1:8" ht="15" customHeight="1">
      <c r="A450" s="727">
        <v>11007</v>
      </c>
      <c r="C450" s="729" t="s">
        <v>1002</v>
      </c>
      <c r="E450" s="728" t="s">
        <v>15</v>
      </c>
      <c r="F450" s="728" t="s">
        <v>10</v>
      </c>
      <c r="G450" s="731">
        <v>39850</v>
      </c>
      <c r="H450" s="1" t="s">
        <v>1089</v>
      </c>
    </row>
    <row r="451" spans="1:8" ht="15" customHeight="1">
      <c r="A451" s="727">
        <v>11008</v>
      </c>
      <c r="C451" s="729" t="s">
        <v>1003</v>
      </c>
      <c r="E451" s="728" t="s">
        <v>854</v>
      </c>
      <c r="F451" s="728" t="s">
        <v>572</v>
      </c>
      <c r="G451" s="731">
        <v>40048</v>
      </c>
    </row>
    <row r="452" spans="1:8" ht="15" customHeight="1">
      <c r="A452" s="727">
        <v>11018</v>
      </c>
      <c r="C452" s="729" t="s">
        <v>1004</v>
      </c>
      <c r="E452" s="728" t="s">
        <v>3</v>
      </c>
      <c r="F452" s="728" t="s">
        <v>6</v>
      </c>
      <c r="G452" s="731">
        <v>30085</v>
      </c>
    </row>
    <row r="453" spans="1:8" ht="15" customHeight="1">
      <c r="A453" s="727">
        <v>11026</v>
      </c>
      <c r="C453" s="729" t="s">
        <v>341</v>
      </c>
      <c r="E453" s="728" t="s">
        <v>47</v>
      </c>
      <c r="F453" s="728" t="s">
        <v>6</v>
      </c>
      <c r="G453" s="731">
        <v>20038</v>
      </c>
    </row>
    <row r="454" spans="1:8" ht="15" customHeight="1">
      <c r="A454" s="737">
        <v>11027</v>
      </c>
      <c r="C454" s="728" t="s">
        <v>411</v>
      </c>
      <c r="E454" s="742" t="s">
        <v>47</v>
      </c>
      <c r="F454" s="728" t="s">
        <v>6</v>
      </c>
      <c r="G454" s="737" t="s">
        <v>412</v>
      </c>
    </row>
    <row r="455" spans="1:8" ht="15" customHeight="1">
      <c r="A455" s="737">
        <v>11028</v>
      </c>
      <c r="C455" s="728" t="s">
        <v>410</v>
      </c>
      <c r="E455" s="728" t="s">
        <v>47</v>
      </c>
      <c r="F455" s="728" t="s">
        <v>5</v>
      </c>
      <c r="G455" s="738">
        <v>31903</v>
      </c>
    </row>
    <row r="456" spans="1:8" ht="15" customHeight="1">
      <c r="A456" s="737">
        <v>11030</v>
      </c>
      <c r="C456" s="728" t="s">
        <v>1005</v>
      </c>
      <c r="E456" s="728" t="s">
        <v>9</v>
      </c>
      <c r="F456" s="728" t="s">
        <v>6</v>
      </c>
      <c r="G456" s="738">
        <v>29640</v>
      </c>
    </row>
    <row r="457" spans="1:8" ht="15" customHeight="1">
      <c r="A457" s="737">
        <v>11049</v>
      </c>
      <c r="C457" s="728" t="s">
        <v>1006</v>
      </c>
      <c r="E457" s="728" t="s">
        <v>20</v>
      </c>
      <c r="F457" s="728" t="s">
        <v>10</v>
      </c>
      <c r="G457" s="738">
        <v>32877</v>
      </c>
    </row>
    <row r="458" spans="1:8" ht="15" customHeight="1">
      <c r="A458" s="727">
        <v>11055</v>
      </c>
      <c r="C458" s="729" t="s">
        <v>415</v>
      </c>
      <c r="D458" s="732"/>
      <c r="E458" s="735" t="s">
        <v>7</v>
      </c>
      <c r="F458" s="728" t="s">
        <v>5</v>
      </c>
      <c r="G458" s="731">
        <v>35538</v>
      </c>
    </row>
    <row r="459" spans="1:8" ht="15" customHeight="1">
      <c r="A459" s="727">
        <v>11058</v>
      </c>
      <c r="C459" s="729" t="s">
        <v>648</v>
      </c>
      <c r="D459" s="732"/>
      <c r="E459" s="735" t="s">
        <v>22</v>
      </c>
      <c r="F459" s="728" t="s">
        <v>10</v>
      </c>
      <c r="G459" s="731">
        <v>28537</v>
      </c>
    </row>
    <row r="460" spans="1:8" ht="15" customHeight="1">
      <c r="A460" s="727">
        <v>11060</v>
      </c>
      <c r="C460" s="729" t="s">
        <v>1007</v>
      </c>
      <c r="D460" s="732"/>
      <c r="E460" s="735" t="s">
        <v>7</v>
      </c>
      <c r="F460" s="728" t="s">
        <v>10</v>
      </c>
      <c r="G460" s="731">
        <v>28050</v>
      </c>
    </row>
    <row r="461" spans="1:8" ht="15" customHeight="1">
      <c r="A461" s="727">
        <v>11067</v>
      </c>
      <c r="C461" s="729" t="s">
        <v>1008</v>
      </c>
      <c r="D461" s="732"/>
      <c r="E461" s="735" t="s">
        <v>7</v>
      </c>
      <c r="F461" s="728" t="s">
        <v>6</v>
      </c>
      <c r="G461" s="731">
        <v>27765</v>
      </c>
    </row>
    <row r="462" spans="1:8" ht="15" customHeight="1">
      <c r="A462" s="727">
        <v>11072</v>
      </c>
      <c r="C462" s="729" t="s">
        <v>1009</v>
      </c>
      <c r="D462" s="732"/>
      <c r="E462" s="735" t="s">
        <v>9</v>
      </c>
      <c r="F462" s="728" t="s">
        <v>6</v>
      </c>
      <c r="G462" s="731">
        <v>31349</v>
      </c>
    </row>
    <row r="463" spans="1:8" ht="15" customHeight="1">
      <c r="A463" s="727">
        <v>11073</v>
      </c>
      <c r="C463" s="729" t="s">
        <v>430</v>
      </c>
      <c r="D463" s="732"/>
      <c r="E463" s="735" t="s">
        <v>9</v>
      </c>
      <c r="F463" s="728" t="s">
        <v>5</v>
      </c>
      <c r="G463" s="731">
        <v>33667</v>
      </c>
    </row>
    <row r="464" spans="1:8" ht="15" customHeight="1">
      <c r="A464" s="727">
        <v>11086</v>
      </c>
      <c r="C464" s="729" t="s">
        <v>1010</v>
      </c>
      <c r="D464" s="732"/>
      <c r="E464" s="735" t="s">
        <v>7</v>
      </c>
      <c r="F464" s="728" t="s">
        <v>10</v>
      </c>
      <c r="G464" s="731">
        <v>33685</v>
      </c>
    </row>
    <row r="465" spans="1:7" ht="15" customHeight="1">
      <c r="A465" s="727">
        <v>11090</v>
      </c>
      <c r="C465" s="729" t="s">
        <v>431</v>
      </c>
      <c r="D465" s="732"/>
      <c r="E465" s="735" t="s">
        <v>9</v>
      </c>
      <c r="F465" s="728" t="s">
        <v>5</v>
      </c>
      <c r="G465" s="738">
        <v>34798</v>
      </c>
    </row>
    <row r="466" spans="1:7" ht="15" customHeight="1">
      <c r="A466" s="727">
        <v>11092</v>
      </c>
      <c r="C466" s="729" t="s">
        <v>416</v>
      </c>
      <c r="D466" s="732"/>
      <c r="E466" s="735" t="s">
        <v>7</v>
      </c>
      <c r="F466" s="728" t="s">
        <v>5</v>
      </c>
      <c r="G466" s="731">
        <v>35477</v>
      </c>
    </row>
    <row r="467" spans="1:7" ht="15" customHeight="1">
      <c r="A467" s="727">
        <v>11093</v>
      </c>
      <c r="C467" s="729" t="s">
        <v>631</v>
      </c>
      <c r="D467" s="732"/>
      <c r="E467" s="735" t="s">
        <v>440</v>
      </c>
      <c r="F467" s="728" t="s">
        <v>5</v>
      </c>
      <c r="G467" s="731">
        <v>35769</v>
      </c>
    </row>
    <row r="468" spans="1:7" ht="15" customHeight="1">
      <c r="A468" s="727">
        <v>11095</v>
      </c>
      <c r="C468" s="729" t="s">
        <v>552</v>
      </c>
      <c r="D468" s="732"/>
      <c r="E468" s="735" t="s">
        <v>440</v>
      </c>
      <c r="F468" s="728" t="s">
        <v>23</v>
      </c>
      <c r="G468" s="731">
        <v>36927</v>
      </c>
    </row>
    <row r="469" spans="1:7" ht="15" customHeight="1">
      <c r="A469" s="727">
        <v>11098</v>
      </c>
      <c r="C469" s="729" t="s">
        <v>662</v>
      </c>
      <c r="D469" s="732"/>
      <c r="E469" s="735" t="s">
        <v>36</v>
      </c>
      <c r="F469" s="728" t="s">
        <v>5</v>
      </c>
      <c r="G469" s="731">
        <v>29963</v>
      </c>
    </row>
    <row r="470" spans="1:7" ht="15" customHeight="1">
      <c r="A470" s="727">
        <v>11105</v>
      </c>
      <c r="C470" s="729" t="s">
        <v>540</v>
      </c>
      <c r="D470" s="732"/>
      <c r="E470" s="735" t="s">
        <v>7</v>
      </c>
      <c r="F470" s="728" t="s">
        <v>5</v>
      </c>
      <c r="G470" s="731">
        <v>34767</v>
      </c>
    </row>
    <row r="471" spans="1:7" ht="15" customHeight="1">
      <c r="A471" s="737">
        <v>11122</v>
      </c>
      <c r="C471" s="735" t="s">
        <v>436</v>
      </c>
      <c r="D471" s="732"/>
      <c r="E471" s="735" t="s">
        <v>17</v>
      </c>
      <c r="F471" s="728" t="s">
        <v>5</v>
      </c>
      <c r="G471" s="738">
        <v>31997</v>
      </c>
    </row>
    <row r="472" spans="1:7" ht="15" customHeight="1">
      <c r="A472" s="737">
        <v>11127</v>
      </c>
      <c r="C472" s="728" t="s">
        <v>527</v>
      </c>
      <c r="E472" s="728" t="s">
        <v>36</v>
      </c>
      <c r="F472" s="728" t="s">
        <v>5</v>
      </c>
      <c r="G472" s="738">
        <v>31959</v>
      </c>
    </row>
    <row r="473" spans="1:7" ht="15" customHeight="1">
      <c r="A473" s="737">
        <v>11152</v>
      </c>
      <c r="C473" s="728" t="s">
        <v>553</v>
      </c>
      <c r="E473" s="728" t="s">
        <v>440</v>
      </c>
      <c r="F473" s="728" t="s">
        <v>23</v>
      </c>
      <c r="G473" s="738">
        <v>37100</v>
      </c>
    </row>
    <row r="474" spans="1:7" ht="15" customHeight="1">
      <c r="A474" s="737">
        <v>11155</v>
      </c>
      <c r="C474" s="728" t="s">
        <v>759</v>
      </c>
      <c r="E474" s="728" t="s">
        <v>440</v>
      </c>
      <c r="F474" s="728" t="s">
        <v>5</v>
      </c>
      <c r="G474" s="738">
        <v>35758</v>
      </c>
    </row>
    <row r="475" spans="1:7" ht="15" customHeight="1">
      <c r="A475" s="737">
        <v>11158</v>
      </c>
      <c r="C475" s="728" t="s">
        <v>571</v>
      </c>
      <c r="E475" s="728" t="s">
        <v>440</v>
      </c>
      <c r="F475" s="728" t="s">
        <v>23</v>
      </c>
      <c r="G475" s="738">
        <v>36966</v>
      </c>
    </row>
    <row r="476" spans="1:7" ht="15" customHeight="1">
      <c r="A476" s="727">
        <v>11187</v>
      </c>
      <c r="C476" s="729" t="s">
        <v>417</v>
      </c>
      <c r="D476" s="732"/>
      <c r="E476" s="735" t="s">
        <v>36</v>
      </c>
      <c r="F476" s="728" t="s">
        <v>10</v>
      </c>
      <c r="G476" s="738">
        <v>36242</v>
      </c>
    </row>
    <row r="477" spans="1:7" ht="15" customHeight="1">
      <c r="A477" s="740">
        <v>11190</v>
      </c>
      <c r="C477" s="732" t="s">
        <v>438</v>
      </c>
      <c r="D477" s="732"/>
      <c r="E477" s="732" t="s">
        <v>22</v>
      </c>
      <c r="F477" s="730" t="s">
        <v>10</v>
      </c>
      <c r="G477" s="741">
        <v>26197</v>
      </c>
    </row>
    <row r="478" spans="1:7" ht="15" customHeight="1">
      <c r="A478" s="727">
        <v>11191</v>
      </c>
      <c r="C478" s="729" t="s">
        <v>423</v>
      </c>
      <c r="D478" s="732"/>
      <c r="E478" s="735" t="s">
        <v>9</v>
      </c>
      <c r="F478" s="728" t="s">
        <v>5</v>
      </c>
      <c r="G478" s="738">
        <v>36502</v>
      </c>
    </row>
    <row r="479" spans="1:7" ht="15" customHeight="1">
      <c r="A479" s="737">
        <v>11192</v>
      </c>
      <c r="C479" s="735" t="s">
        <v>418</v>
      </c>
      <c r="D479" s="732"/>
      <c r="E479" s="735" t="s">
        <v>7</v>
      </c>
      <c r="F479" s="728" t="s">
        <v>10</v>
      </c>
      <c r="G479" s="738">
        <v>35939</v>
      </c>
    </row>
    <row r="480" spans="1:7" ht="15" customHeight="1">
      <c r="A480" s="727">
        <v>11193</v>
      </c>
      <c r="C480" s="730" t="s">
        <v>425</v>
      </c>
      <c r="E480" s="730" t="s">
        <v>7</v>
      </c>
      <c r="F480" s="728" t="s">
        <v>10</v>
      </c>
      <c r="G480" s="741">
        <v>35519</v>
      </c>
    </row>
    <row r="481" spans="1:7" ht="15" customHeight="1">
      <c r="A481" s="727">
        <v>11194</v>
      </c>
      <c r="C481" s="729" t="s">
        <v>414</v>
      </c>
      <c r="D481" s="732"/>
      <c r="E481" s="735" t="s">
        <v>7</v>
      </c>
      <c r="F481" s="728" t="s">
        <v>5</v>
      </c>
      <c r="G481" s="731">
        <v>35553</v>
      </c>
    </row>
    <row r="482" spans="1:7" ht="15" customHeight="1">
      <c r="A482" s="727">
        <v>11195</v>
      </c>
      <c r="C482" s="729" t="s">
        <v>413</v>
      </c>
      <c r="D482" s="732"/>
      <c r="E482" s="729" t="s">
        <v>7</v>
      </c>
      <c r="F482" s="728" t="s">
        <v>23</v>
      </c>
      <c r="G482" s="731">
        <v>36432</v>
      </c>
    </row>
    <row r="483" spans="1:7" ht="15" customHeight="1">
      <c r="A483" s="740">
        <v>11196</v>
      </c>
      <c r="C483" s="732" t="s">
        <v>448</v>
      </c>
      <c r="D483" s="732"/>
      <c r="E483" s="732" t="s">
        <v>440</v>
      </c>
      <c r="F483" s="730" t="s">
        <v>6</v>
      </c>
      <c r="G483" s="741">
        <v>18886</v>
      </c>
    </row>
    <row r="484" spans="1:7" ht="15" customHeight="1">
      <c r="A484" s="740">
        <v>11200</v>
      </c>
      <c r="C484" s="730" t="s">
        <v>460</v>
      </c>
      <c r="E484" s="730" t="s">
        <v>47</v>
      </c>
      <c r="F484" s="728" t="s">
        <v>5</v>
      </c>
      <c r="G484" s="741">
        <v>34412</v>
      </c>
    </row>
    <row r="485" spans="1:7" ht="15" customHeight="1">
      <c r="A485" s="740">
        <v>11201</v>
      </c>
      <c r="C485" s="730" t="s">
        <v>463</v>
      </c>
      <c r="E485" s="730" t="s">
        <v>15</v>
      </c>
      <c r="F485" s="730" t="s">
        <v>5</v>
      </c>
      <c r="G485" s="741">
        <v>29463</v>
      </c>
    </row>
    <row r="486" spans="1:7" ht="15" customHeight="1">
      <c r="A486" s="740">
        <v>11202</v>
      </c>
      <c r="C486" s="730" t="s">
        <v>534</v>
      </c>
      <c r="E486" s="730" t="s">
        <v>15</v>
      </c>
      <c r="F486" s="730" t="s">
        <v>6</v>
      </c>
      <c r="G486" s="741">
        <v>28015</v>
      </c>
    </row>
    <row r="487" spans="1:7" ht="15" customHeight="1">
      <c r="A487" s="740">
        <v>11203</v>
      </c>
      <c r="C487" s="730" t="s">
        <v>454</v>
      </c>
      <c r="E487" s="730" t="s">
        <v>9</v>
      </c>
      <c r="F487" s="730" t="s">
        <v>5</v>
      </c>
      <c r="G487" s="741">
        <v>33935</v>
      </c>
    </row>
    <row r="488" spans="1:7" ht="15" customHeight="1">
      <c r="A488" s="740">
        <v>11204</v>
      </c>
      <c r="C488" s="732" t="s">
        <v>441</v>
      </c>
      <c r="D488" s="732"/>
      <c r="E488" s="732" t="s">
        <v>7</v>
      </c>
      <c r="F488" s="730" t="s">
        <v>10</v>
      </c>
      <c r="G488" s="741">
        <v>28217</v>
      </c>
    </row>
    <row r="489" spans="1:7" ht="15" customHeight="1">
      <c r="A489" s="740">
        <v>11205</v>
      </c>
      <c r="C489" s="730" t="s">
        <v>459</v>
      </c>
      <c r="E489" s="730" t="s">
        <v>47</v>
      </c>
      <c r="F489" s="730" t="s">
        <v>5</v>
      </c>
      <c r="G489" s="741">
        <v>35597</v>
      </c>
    </row>
    <row r="490" spans="1:7" ht="15" customHeight="1">
      <c r="A490" s="740">
        <v>11206</v>
      </c>
      <c r="C490" s="730" t="s">
        <v>457</v>
      </c>
      <c r="E490" s="730" t="s">
        <v>47</v>
      </c>
      <c r="F490" s="730" t="s">
        <v>23</v>
      </c>
      <c r="G490" s="741">
        <v>35830</v>
      </c>
    </row>
    <row r="491" spans="1:7" ht="15" customHeight="1">
      <c r="A491" s="740">
        <v>11207</v>
      </c>
      <c r="C491" s="730" t="s">
        <v>458</v>
      </c>
      <c r="E491" s="730" t="s">
        <v>47</v>
      </c>
      <c r="F491" s="730" t="s">
        <v>5</v>
      </c>
      <c r="G491" s="741">
        <v>35779</v>
      </c>
    </row>
    <row r="492" spans="1:7" ht="15" customHeight="1">
      <c r="A492" s="740">
        <v>11208</v>
      </c>
      <c r="C492" s="730" t="s">
        <v>462</v>
      </c>
      <c r="E492" s="730" t="s">
        <v>47</v>
      </c>
      <c r="F492" s="730" t="s">
        <v>5</v>
      </c>
      <c r="G492" s="741">
        <v>33547</v>
      </c>
    </row>
    <row r="493" spans="1:7" ht="15" customHeight="1">
      <c r="A493" s="740">
        <v>11209</v>
      </c>
      <c r="C493" s="730" t="s">
        <v>464</v>
      </c>
      <c r="E493" s="730" t="s">
        <v>47</v>
      </c>
      <c r="F493" s="730" t="s">
        <v>5</v>
      </c>
      <c r="G493" s="741">
        <v>33659</v>
      </c>
    </row>
    <row r="494" spans="1:7" ht="15" customHeight="1">
      <c r="A494" s="740">
        <v>11210</v>
      </c>
      <c r="C494" s="730" t="s">
        <v>466</v>
      </c>
      <c r="E494" s="730" t="s">
        <v>47</v>
      </c>
      <c r="F494" s="728" t="s">
        <v>10</v>
      </c>
      <c r="G494" s="741">
        <v>35603</v>
      </c>
    </row>
    <row r="495" spans="1:7" ht="15" customHeight="1">
      <c r="A495" s="740">
        <v>11211</v>
      </c>
      <c r="C495" s="730" t="s">
        <v>455</v>
      </c>
      <c r="E495" s="730" t="s">
        <v>18</v>
      </c>
      <c r="F495" s="730" t="s">
        <v>23</v>
      </c>
      <c r="G495" s="741">
        <v>36947</v>
      </c>
    </row>
    <row r="496" spans="1:7" ht="15" customHeight="1">
      <c r="A496" s="740">
        <v>11212</v>
      </c>
      <c r="C496" s="730" t="s">
        <v>456</v>
      </c>
      <c r="E496" s="730" t="s">
        <v>18</v>
      </c>
      <c r="F496" s="730" t="s">
        <v>8</v>
      </c>
      <c r="G496" s="741">
        <v>37338</v>
      </c>
    </row>
    <row r="497" spans="1:7" ht="15" customHeight="1">
      <c r="A497" s="740">
        <v>11215</v>
      </c>
      <c r="C497" s="730" t="s">
        <v>461</v>
      </c>
      <c r="E497" s="730" t="s">
        <v>47</v>
      </c>
      <c r="F497" s="730" t="s">
        <v>5</v>
      </c>
      <c r="G497" s="741">
        <v>34865</v>
      </c>
    </row>
    <row r="498" spans="1:7" ht="15" customHeight="1">
      <c r="A498" s="727">
        <v>11263</v>
      </c>
      <c r="C498" s="729" t="s">
        <v>522</v>
      </c>
      <c r="E498" s="728" t="s">
        <v>18</v>
      </c>
      <c r="F498" s="728" t="s">
        <v>8</v>
      </c>
      <c r="G498" s="731">
        <v>37441</v>
      </c>
    </row>
    <row r="499" spans="1:7" ht="15" customHeight="1">
      <c r="A499" s="740">
        <v>11264</v>
      </c>
      <c r="C499" s="730" t="s">
        <v>523</v>
      </c>
      <c r="E499" s="730" t="s">
        <v>18</v>
      </c>
      <c r="F499" s="730" t="s">
        <v>572</v>
      </c>
      <c r="G499" s="741">
        <v>37795</v>
      </c>
    </row>
    <row r="500" spans="1:7" ht="15" customHeight="1">
      <c r="A500" s="727">
        <v>11270</v>
      </c>
      <c r="C500" s="729" t="s">
        <v>529</v>
      </c>
      <c r="E500" s="728" t="s">
        <v>9</v>
      </c>
      <c r="F500" s="728" t="s">
        <v>572</v>
      </c>
      <c r="G500" s="731">
        <v>37680</v>
      </c>
    </row>
    <row r="501" spans="1:7" ht="15" customHeight="1">
      <c r="A501" s="727">
        <v>11277</v>
      </c>
      <c r="C501" s="729" t="s">
        <v>530</v>
      </c>
      <c r="E501" s="728" t="s">
        <v>20</v>
      </c>
      <c r="F501" s="728" t="s">
        <v>6</v>
      </c>
      <c r="G501" s="731">
        <v>22185</v>
      </c>
    </row>
    <row r="502" spans="1:7" ht="15" customHeight="1">
      <c r="A502" s="727">
        <v>11287</v>
      </c>
      <c r="C502" s="729" t="s">
        <v>760</v>
      </c>
      <c r="E502" s="728" t="s">
        <v>22</v>
      </c>
      <c r="F502" s="728" t="s">
        <v>5</v>
      </c>
      <c r="G502" s="731">
        <v>32274</v>
      </c>
    </row>
    <row r="503" spans="1:7" ht="15" customHeight="1">
      <c r="A503" s="727">
        <v>11289</v>
      </c>
      <c r="C503" s="729" t="s">
        <v>516</v>
      </c>
      <c r="E503" s="728" t="s">
        <v>22</v>
      </c>
      <c r="F503" s="728" t="s">
        <v>10</v>
      </c>
      <c r="G503" s="731">
        <v>35633</v>
      </c>
    </row>
    <row r="504" spans="1:7" ht="15" customHeight="1">
      <c r="A504" s="727">
        <v>11296</v>
      </c>
      <c r="C504" s="729" t="s">
        <v>583</v>
      </c>
      <c r="E504" s="728" t="s">
        <v>18</v>
      </c>
      <c r="F504" s="728" t="s">
        <v>6</v>
      </c>
      <c r="G504" s="731">
        <v>24485</v>
      </c>
    </row>
    <row r="505" spans="1:7" ht="15" customHeight="1">
      <c r="A505" s="727">
        <v>11300</v>
      </c>
      <c r="C505" s="729" t="s">
        <v>524</v>
      </c>
      <c r="D505" s="732"/>
      <c r="E505" s="729" t="s">
        <v>18</v>
      </c>
      <c r="F505" s="728" t="s">
        <v>23</v>
      </c>
      <c r="G505" s="731">
        <v>37188</v>
      </c>
    </row>
    <row r="506" spans="1:7" ht="15" customHeight="1">
      <c r="A506" s="727">
        <v>11301</v>
      </c>
      <c r="C506" s="729" t="s">
        <v>525</v>
      </c>
      <c r="E506" s="728" t="s">
        <v>18</v>
      </c>
      <c r="F506" s="728" t="s">
        <v>23</v>
      </c>
      <c r="G506" s="731">
        <v>36461</v>
      </c>
    </row>
    <row r="507" spans="1:7" ht="15" customHeight="1">
      <c r="A507" s="727">
        <v>11302</v>
      </c>
      <c r="C507" s="729" t="s">
        <v>539</v>
      </c>
      <c r="E507" s="728" t="s">
        <v>22</v>
      </c>
      <c r="F507" s="728" t="s">
        <v>5</v>
      </c>
      <c r="G507" s="731">
        <v>35285</v>
      </c>
    </row>
    <row r="508" spans="1:7" ht="15" customHeight="1">
      <c r="A508" s="727">
        <v>11307</v>
      </c>
      <c r="C508" s="729" t="s">
        <v>538</v>
      </c>
      <c r="E508" s="728" t="s">
        <v>47</v>
      </c>
      <c r="F508" s="728" t="s">
        <v>5</v>
      </c>
      <c r="G508" s="731">
        <v>35550</v>
      </c>
    </row>
    <row r="509" spans="1:7" ht="15" customHeight="1">
      <c r="A509" s="727">
        <v>11309</v>
      </c>
      <c r="C509" s="729" t="s">
        <v>518</v>
      </c>
      <c r="E509" s="728" t="s">
        <v>3</v>
      </c>
      <c r="F509" s="728" t="s">
        <v>23</v>
      </c>
      <c r="G509" s="731">
        <v>36701</v>
      </c>
    </row>
    <row r="510" spans="1:7" ht="15" customHeight="1">
      <c r="A510" s="727">
        <v>11312</v>
      </c>
      <c r="C510" s="729" t="s">
        <v>601</v>
      </c>
      <c r="E510" s="728" t="s">
        <v>47</v>
      </c>
      <c r="F510" s="728" t="s">
        <v>5</v>
      </c>
      <c r="G510" s="731">
        <v>34281</v>
      </c>
    </row>
    <row r="511" spans="1:7" ht="15" customHeight="1">
      <c r="A511" s="727">
        <v>11313</v>
      </c>
      <c r="C511" s="729" t="s">
        <v>537</v>
      </c>
      <c r="E511" s="728" t="s">
        <v>47</v>
      </c>
      <c r="F511" s="728" t="s">
        <v>5</v>
      </c>
      <c r="G511" s="731">
        <v>34898</v>
      </c>
    </row>
    <row r="512" spans="1:7" ht="15" customHeight="1">
      <c r="A512" s="727">
        <v>11314</v>
      </c>
      <c r="C512" s="729" t="s">
        <v>600</v>
      </c>
      <c r="E512" s="728" t="s">
        <v>47</v>
      </c>
      <c r="F512" s="728" t="s">
        <v>5</v>
      </c>
      <c r="G512" s="731">
        <v>34672</v>
      </c>
    </row>
    <row r="513" spans="1:7" ht="15" customHeight="1">
      <c r="A513" s="727">
        <v>11317</v>
      </c>
      <c r="C513" s="729" t="s">
        <v>657</v>
      </c>
      <c r="E513" s="728" t="s">
        <v>3</v>
      </c>
      <c r="F513" s="728" t="s">
        <v>5</v>
      </c>
      <c r="G513" s="731">
        <v>35764</v>
      </c>
    </row>
    <row r="514" spans="1:7" ht="15" customHeight="1">
      <c r="A514" s="727">
        <v>11321</v>
      </c>
      <c r="C514" s="729" t="s">
        <v>507</v>
      </c>
      <c r="E514" s="728" t="s">
        <v>18</v>
      </c>
      <c r="F514" s="728" t="s">
        <v>138</v>
      </c>
      <c r="G514" s="731">
        <v>36923</v>
      </c>
    </row>
    <row r="515" spans="1:7" ht="15" customHeight="1">
      <c r="A515" s="727">
        <v>11322</v>
      </c>
      <c r="C515" s="729" t="s">
        <v>506</v>
      </c>
      <c r="E515" s="728" t="s">
        <v>18</v>
      </c>
      <c r="F515" s="728" t="s">
        <v>637</v>
      </c>
      <c r="G515" s="731">
        <v>37992</v>
      </c>
    </row>
    <row r="516" spans="1:7" ht="15" customHeight="1">
      <c r="A516" s="727">
        <v>11323</v>
      </c>
      <c r="C516" s="729" t="s">
        <v>526</v>
      </c>
      <c r="E516" s="728" t="s">
        <v>18</v>
      </c>
      <c r="F516" s="728" t="s">
        <v>138</v>
      </c>
      <c r="G516" s="731">
        <v>36955</v>
      </c>
    </row>
    <row r="517" spans="1:7" ht="15" customHeight="1">
      <c r="A517" s="727">
        <v>11339</v>
      </c>
      <c r="C517" s="729" t="s">
        <v>528</v>
      </c>
      <c r="E517" s="728" t="s">
        <v>9</v>
      </c>
      <c r="F517" s="728" t="s">
        <v>5</v>
      </c>
      <c r="G517" s="731">
        <v>33412</v>
      </c>
    </row>
    <row r="518" spans="1:7" ht="15" customHeight="1">
      <c r="A518" s="727">
        <v>11340</v>
      </c>
      <c r="C518" s="729" t="s">
        <v>1011</v>
      </c>
      <c r="E518" s="728" t="s">
        <v>9</v>
      </c>
      <c r="F518" s="728" t="s">
        <v>5</v>
      </c>
      <c r="G518" s="731">
        <v>36118</v>
      </c>
    </row>
    <row r="519" spans="1:7" ht="15" customHeight="1">
      <c r="A519" s="727">
        <v>11341</v>
      </c>
      <c r="C519" s="729" t="s">
        <v>511</v>
      </c>
      <c r="D519" s="732"/>
      <c r="E519" s="729" t="s">
        <v>36</v>
      </c>
      <c r="F519" s="728" t="s">
        <v>10</v>
      </c>
      <c r="G519" s="731">
        <v>32270</v>
      </c>
    </row>
    <row r="520" spans="1:7" ht="15" customHeight="1">
      <c r="A520" s="727">
        <v>11345</v>
      </c>
      <c r="C520" s="729" t="s">
        <v>521</v>
      </c>
      <c r="D520" s="732"/>
      <c r="E520" s="729" t="s">
        <v>18</v>
      </c>
      <c r="F520" s="728" t="s">
        <v>8</v>
      </c>
      <c r="G520" s="731">
        <v>37478</v>
      </c>
    </row>
    <row r="521" spans="1:7" ht="15" customHeight="1">
      <c r="A521" s="727">
        <v>11367</v>
      </c>
      <c r="C521" s="729" t="s">
        <v>517</v>
      </c>
      <c r="E521" s="728" t="s">
        <v>9</v>
      </c>
      <c r="F521" s="728" t="s">
        <v>5</v>
      </c>
      <c r="G521" s="731">
        <v>34126</v>
      </c>
    </row>
    <row r="522" spans="1:7" ht="15" customHeight="1">
      <c r="A522" s="727">
        <v>11394</v>
      </c>
      <c r="C522" s="729" t="s">
        <v>554</v>
      </c>
      <c r="E522" s="728" t="s">
        <v>440</v>
      </c>
      <c r="F522" s="728" t="s">
        <v>23</v>
      </c>
      <c r="G522" s="731">
        <v>36963</v>
      </c>
    </row>
    <row r="523" spans="1:7" ht="15" customHeight="1">
      <c r="A523" s="727">
        <v>11395</v>
      </c>
      <c r="C523" s="729" t="s">
        <v>555</v>
      </c>
      <c r="E523" s="728" t="s">
        <v>440</v>
      </c>
      <c r="F523" s="728" t="s">
        <v>8</v>
      </c>
      <c r="G523" s="731">
        <v>37998</v>
      </c>
    </row>
    <row r="524" spans="1:7" ht="15" customHeight="1">
      <c r="A524" s="727">
        <v>11423</v>
      </c>
      <c r="C524" s="729" t="s">
        <v>761</v>
      </c>
      <c r="E524" s="728" t="s">
        <v>7</v>
      </c>
      <c r="F524" s="728" t="s">
        <v>138</v>
      </c>
      <c r="G524" s="731">
        <v>40015</v>
      </c>
    </row>
    <row r="525" spans="1:7" ht="15" customHeight="1">
      <c r="A525" s="727">
        <v>11436</v>
      </c>
      <c r="C525" s="729" t="s">
        <v>639</v>
      </c>
      <c r="E525" s="728" t="s">
        <v>4</v>
      </c>
      <c r="F525" s="728" t="s">
        <v>6</v>
      </c>
      <c r="G525" s="731">
        <v>33101</v>
      </c>
    </row>
    <row r="526" spans="1:7" ht="15" customHeight="1">
      <c r="A526" s="737">
        <v>11442</v>
      </c>
      <c r="C526" s="735" t="s">
        <v>532</v>
      </c>
      <c r="D526" s="732"/>
      <c r="E526" s="735" t="s">
        <v>3</v>
      </c>
      <c r="F526" s="728" t="s">
        <v>10</v>
      </c>
      <c r="G526" s="738">
        <v>26474</v>
      </c>
    </row>
    <row r="527" spans="1:7" ht="15" customHeight="1">
      <c r="A527" s="737">
        <v>11445</v>
      </c>
      <c r="C527" s="735" t="s">
        <v>700</v>
      </c>
      <c r="D527" s="732"/>
      <c r="E527" s="735" t="s">
        <v>699</v>
      </c>
      <c r="F527" s="728" t="s">
        <v>5</v>
      </c>
      <c r="G527" s="738">
        <v>33092</v>
      </c>
    </row>
    <row r="528" spans="1:7" ht="15" customHeight="1">
      <c r="A528" s="740">
        <v>11513</v>
      </c>
      <c r="C528" s="732" t="s">
        <v>808</v>
      </c>
      <c r="D528" s="732"/>
      <c r="E528" s="732" t="s">
        <v>36</v>
      </c>
      <c r="F528" s="730" t="s">
        <v>8</v>
      </c>
      <c r="G528" s="741">
        <v>38780</v>
      </c>
    </row>
    <row r="529" spans="1:8" ht="15" customHeight="1">
      <c r="A529" s="737">
        <v>11521</v>
      </c>
      <c r="C529" s="735" t="s">
        <v>751</v>
      </c>
      <c r="D529" s="732"/>
      <c r="E529" s="735" t="s">
        <v>47</v>
      </c>
      <c r="F529" s="728" t="s">
        <v>23</v>
      </c>
      <c r="G529" s="738">
        <v>36455</v>
      </c>
    </row>
    <row r="530" spans="1:8" ht="15" customHeight="1">
      <c r="A530" s="737">
        <v>11522</v>
      </c>
      <c r="C530" s="735" t="s">
        <v>658</v>
      </c>
      <c r="D530" s="732"/>
      <c r="E530" s="735" t="s">
        <v>47</v>
      </c>
      <c r="F530" s="728" t="s">
        <v>10</v>
      </c>
      <c r="G530" s="738">
        <v>36347</v>
      </c>
    </row>
    <row r="531" spans="1:8" ht="15" customHeight="1">
      <c r="A531" s="737">
        <v>11523</v>
      </c>
      <c r="C531" s="735" t="s">
        <v>651</v>
      </c>
      <c r="D531" s="732"/>
      <c r="E531" s="735" t="s">
        <v>47</v>
      </c>
      <c r="F531" s="728" t="s">
        <v>23</v>
      </c>
      <c r="G531" s="738">
        <v>36295</v>
      </c>
    </row>
    <row r="532" spans="1:8" ht="15" customHeight="1">
      <c r="A532" s="737">
        <v>11526</v>
      </c>
      <c r="C532" s="735" t="s">
        <v>536</v>
      </c>
      <c r="D532" s="732"/>
      <c r="E532" s="735" t="s">
        <v>47</v>
      </c>
      <c r="F532" s="728" t="s">
        <v>5</v>
      </c>
      <c r="G532" s="738">
        <v>35528</v>
      </c>
    </row>
    <row r="533" spans="1:8" ht="15" customHeight="1">
      <c r="A533" s="737">
        <v>11527</v>
      </c>
      <c r="C533" s="735" t="s">
        <v>579</v>
      </c>
      <c r="D533" s="732"/>
      <c r="E533" s="735" t="s">
        <v>7</v>
      </c>
      <c r="F533" s="728" t="s">
        <v>23</v>
      </c>
      <c r="G533" s="738">
        <v>37417</v>
      </c>
    </row>
    <row r="534" spans="1:8" ht="15" customHeight="1">
      <c r="A534" s="740">
        <v>11530</v>
      </c>
      <c r="C534" s="730" t="s">
        <v>533</v>
      </c>
      <c r="E534" s="730" t="s">
        <v>17</v>
      </c>
      <c r="F534" s="730" t="s">
        <v>10</v>
      </c>
      <c r="G534" s="741">
        <v>28634</v>
      </c>
    </row>
    <row r="535" spans="1:8" ht="15" customHeight="1">
      <c r="A535" s="740">
        <v>11531</v>
      </c>
      <c r="C535" s="730" t="s">
        <v>535</v>
      </c>
      <c r="E535" s="730" t="s">
        <v>15</v>
      </c>
      <c r="F535" s="730" t="s">
        <v>6</v>
      </c>
      <c r="G535" s="741">
        <v>30921</v>
      </c>
      <c r="H535" s="1" t="s">
        <v>1089</v>
      </c>
    </row>
    <row r="536" spans="1:8" ht="15" customHeight="1">
      <c r="A536" s="740">
        <v>11540</v>
      </c>
      <c r="C536" s="730" t="s">
        <v>886</v>
      </c>
      <c r="E536" s="730" t="s">
        <v>36</v>
      </c>
      <c r="F536" s="730" t="s">
        <v>8</v>
      </c>
      <c r="G536" s="741">
        <v>39629</v>
      </c>
    </row>
    <row r="537" spans="1:8" ht="15" customHeight="1">
      <c r="A537" s="740">
        <v>11544</v>
      </c>
      <c r="C537" s="730" t="s">
        <v>665</v>
      </c>
      <c r="E537" s="730" t="s">
        <v>47</v>
      </c>
      <c r="F537" s="730" t="s">
        <v>10</v>
      </c>
      <c r="G537" s="741">
        <v>36210</v>
      </c>
    </row>
    <row r="538" spans="1:8" ht="15" customHeight="1">
      <c r="A538" s="740">
        <v>11558</v>
      </c>
      <c r="C538" s="730" t="s">
        <v>543</v>
      </c>
      <c r="E538" s="730" t="s">
        <v>36</v>
      </c>
      <c r="F538" s="730" t="s">
        <v>8</v>
      </c>
      <c r="G538" s="741">
        <v>37824</v>
      </c>
    </row>
    <row r="539" spans="1:8" ht="15" customHeight="1">
      <c r="A539" s="740">
        <v>11560</v>
      </c>
      <c r="C539" s="730" t="s">
        <v>545</v>
      </c>
      <c r="E539" s="730" t="s">
        <v>36</v>
      </c>
      <c r="F539" s="730" t="s">
        <v>8</v>
      </c>
      <c r="G539" s="741">
        <v>37887</v>
      </c>
    </row>
    <row r="540" spans="1:8" ht="15" customHeight="1">
      <c r="A540" s="740">
        <v>11561</v>
      </c>
      <c r="C540" s="730" t="s">
        <v>609</v>
      </c>
      <c r="E540" s="730" t="s">
        <v>36</v>
      </c>
      <c r="F540" s="730" t="s">
        <v>10</v>
      </c>
      <c r="G540" s="741">
        <v>27835</v>
      </c>
    </row>
    <row r="541" spans="1:8" ht="15" customHeight="1">
      <c r="A541" s="740">
        <v>11566</v>
      </c>
      <c r="C541" s="730" t="s">
        <v>632</v>
      </c>
      <c r="E541" s="730" t="s">
        <v>22</v>
      </c>
      <c r="F541" s="730" t="s">
        <v>10</v>
      </c>
      <c r="G541" s="741">
        <v>29500</v>
      </c>
    </row>
    <row r="542" spans="1:8" ht="15" customHeight="1">
      <c r="A542" s="740">
        <v>11568</v>
      </c>
      <c r="C542" s="730" t="s">
        <v>556</v>
      </c>
      <c r="E542" s="730" t="s">
        <v>9</v>
      </c>
      <c r="F542" s="730" t="s">
        <v>5</v>
      </c>
      <c r="G542" s="741">
        <v>38306</v>
      </c>
    </row>
    <row r="543" spans="1:8" ht="15" customHeight="1">
      <c r="A543" s="740">
        <v>11569</v>
      </c>
      <c r="C543" s="730" t="s">
        <v>558</v>
      </c>
      <c r="E543" s="730" t="s">
        <v>9</v>
      </c>
      <c r="F543" s="730" t="s">
        <v>8</v>
      </c>
      <c r="G543" s="741">
        <v>38190</v>
      </c>
    </row>
    <row r="544" spans="1:8" ht="15" customHeight="1">
      <c r="A544" s="740">
        <v>11570</v>
      </c>
      <c r="C544" s="730" t="s">
        <v>581</v>
      </c>
      <c r="E544" s="730" t="s">
        <v>9</v>
      </c>
      <c r="F544" s="730" t="s">
        <v>8</v>
      </c>
      <c r="G544" s="741">
        <v>37522</v>
      </c>
    </row>
    <row r="545" spans="1:7" ht="15" customHeight="1">
      <c r="A545" s="740">
        <v>11571</v>
      </c>
      <c r="C545" s="730" t="s">
        <v>580</v>
      </c>
      <c r="E545" s="730" t="s">
        <v>9</v>
      </c>
      <c r="F545" s="730" t="s">
        <v>8</v>
      </c>
      <c r="G545" s="741">
        <v>37522</v>
      </c>
    </row>
    <row r="546" spans="1:7" ht="15" customHeight="1">
      <c r="A546" s="740">
        <v>11572</v>
      </c>
      <c r="C546" s="730" t="s">
        <v>625</v>
      </c>
      <c r="E546" s="730" t="s">
        <v>9</v>
      </c>
      <c r="F546" s="730" t="s">
        <v>6</v>
      </c>
      <c r="G546" s="741">
        <v>24657</v>
      </c>
    </row>
    <row r="547" spans="1:7" ht="15" customHeight="1">
      <c r="A547" s="740">
        <v>11575</v>
      </c>
      <c r="C547" s="730" t="s">
        <v>559</v>
      </c>
      <c r="E547" s="730" t="s">
        <v>3</v>
      </c>
      <c r="F547" s="730" t="s">
        <v>863</v>
      </c>
      <c r="G547" s="741">
        <v>38064</v>
      </c>
    </row>
    <row r="548" spans="1:7" ht="15" customHeight="1">
      <c r="A548" s="740">
        <v>11576</v>
      </c>
      <c r="C548" s="730" t="s">
        <v>541</v>
      </c>
      <c r="E548" s="730" t="s">
        <v>20</v>
      </c>
      <c r="F548" s="730" t="s">
        <v>6</v>
      </c>
      <c r="G548" s="741">
        <v>26459</v>
      </c>
    </row>
    <row r="549" spans="1:7" ht="15" customHeight="1">
      <c r="A549" s="740">
        <v>11578</v>
      </c>
      <c r="C549" s="730" t="s">
        <v>640</v>
      </c>
      <c r="E549" s="730" t="s">
        <v>22</v>
      </c>
      <c r="F549" s="730" t="s">
        <v>10</v>
      </c>
      <c r="G549" s="741">
        <v>35494</v>
      </c>
    </row>
    <row r="550" spans="1:7" ht="15" customHeight="1">
      <c r="A550" s="740">
        <v>11579</v>
      </c>
      <c r="C550" s="730" t="s">
        <v>636</v>
      </c>
      <c r="E550" s="730" t="s">
        <v>22</v>
      </c>
      <c r="F550" s="730" t="s">
        <v>10</v>
      </c>
      <c r="G550" s="741">
        <v>36499</v>
      </c>
    </row>
    <row r="551" spans="1:7" ht="15" customHeight="1">
      <c r="A551" s="740">
        <v>11587</v>
      </c>
      <c r="C551" s="730" t="s">
        <v>578</v>
      </c>
      <c r="E551" s="730" t="s">
        <v>3</v>
      </c>
      <c r="F551" s="730" t="s">
        <v>23</v>
      </c>
      <c r="G551" s="741">
        <v>38099</v>
      </c>
    </row>
    <row r="552" spans="1:7" ht="15" customHeight="1">
      <c r="A552" s="740">
        <v>11588</v>
      </c>
      <c r="C552" s="730" t="s">
        <v>582</v>
      </c>
      <c r="E552" s="730" t="s">
        <v>3</v>
      </c>
      <c r="F552" s="730" t="s">
        <v>6</v>
      </c>
      <c r="G552" s="741">
        <v>21352</v>
      </c>
    </row>
    <row r="553" spans="1:7" ht="15" customHeight="1">
      <c r="A553" s="740">
        <v>11589</v>
      </c>
      <c r="C553" s="730" t="s">
        <v>1103</v>
      </c>
      <c r="E553" s="730" t="s">
        <v>3</v>
      </c>
      <c r="F553" s="730" t="s">
        <v>10</v>
      </c>
      <c r="G553" s="741"/>
    </row>
    <row r="554" spans="1:7" ht="15" customHeight="1">
      <c r="A554" s="740">
        <v>11595</v>
      </c>
      <c r="C554" s="730" t="s">
        <v>719</v>
      </c>
      <c r="E554" s="730" t="s">
        <v>440</v>
      </c>
      <c r="F554" s="730" t="s">
        <v>10</v>
      </c>
      <c r="G554" s="741">
        <v>25044</v>
      </c>
    </row>
    <row r="555" spans="1:7" ht="15" customHeight="1">
      <c r="A555" s="740">
        <v>11596</v>
      </c>
      <c r="C555" s="730" t="s">
        <v>693</v>
      </c>
      <c r="E555" s="730" t="s">
        <v>3</v>
      </c>
      <c r="F555" s="730" t="s">
        <v>5</v>
      </c>
      <c r="G555" s="741">
        <v>34995</v>
      </c>
    </row>
    <row r="556" spans="1:7" ht="15" customHeight="1">
      <c r="A556" s="740">
        <v>11597</v>
      </c>
      <c r="C556" s="730" t="s">
        <v>561</v>
      </c>
      <c r="E556" s="730" t="s">
        <v>3</v>
      </c>
      <c r="F556" s="730" t="s">
        <v>5</v>
      </c>
      <c r="G556" s="741">
        <v>34853</v>
      </c>
    </row>
    <row r="557" spans="1:7" ht="15" customHeight="1">
      <c r="A557" s="740">
        <v>11598</v>
      </c>
      <c r="C557" s="730" t="s">
        <v>562</v>
      </c>
      <c r="E557" s="730" t="s">
        <v>3</v>
      </c>
      <c r="F557" s="730" t="s">
        <v>863</v>
      </c>
      <c r="G557" s="741">
        <v>38017</v>
      </c>
    </row>
    <row r="558" spans="1:7" ht="15" customHeight="1">
      <c r="A558" s="740">
        <v>11599</v>
      </c>
      <c r="C558" s="730" t="s">
        <v>650</v>
      </c>
      <c r="E558" s="730" t="s">
        <v>9</v>
      </c>
      <c r="F558" s="730" t="s">
        <v>10</v>
      </c>
      <c r="G558" s="741">
        <v>25432</v>
      </c>
    </row>
    <row r="559" spans="1:7" ht="15" customHeight="1">
      <c r="A559" s="740">
        <v>11608</v>
      </c>
      <c r="C559" s="730" t="s">
        <v>573</v>
      </c>
      <c r="E559" s="730" t="s">
        <v>22</v>
      </c>
      <c r="F559" s="730" t="s">
        <v>6</v>
      </c>
      <c r="G559" s="741">
        <v>23383</v>
      </c>
    </row>
    <row r="560" spans="1:7" ht="15" customHeight="1">
      <c r="A560" s="740">
        <v>11612</v>
      </c>
      <c r="C560" s="730" t="s">
        <v>627</v>
      </c>
      <c r="E560" s="730" t="s">
        <v>47</v>
      </c>
      <c r="F560" s="730" t="s">
        <v>5</v>
      </c>
      <c r="G560" s="741">
        <v>35354</v>
      </c>
    </row>
    <row r="561" spans="1:7" ht="15" customHeight="1">
      <c r="A561" s="740">
        <v>11615</v>
      </c>
      <c r="C561" s="730" t="s">
        <v>575</v>
      </c>
      <c r="E561" s="730" t="s">
        <v>36</v>
      </c>
      <c r="F561" s="730" t="s">
        <v>10</v>
      </c>
      <c r="G561" s="741">
        <v>36365</v>
      </c>
    </row>
    <row r="562" spans="1:7" ht="15" customHeight="1">
      <c r="A562" s="740">
        <v>11616</v>
      </c>
      <c r="C562" s="730" t="s">
        <v>576</v>
      </c>
      <c r="E562" s="730" t="s">
        <v>7</v>
      </c>
      <c r="F562" s="730" t="s">
        <v>6</v>
      </c>
      <c r="G562" s="741">
        <v>23856</v>
      </c>
    </row>
    <row r="563" spans="1:7" ht="15" customHeight="1">
      <c r="A563" s="740">
        <v>11630</v>
      </c>
      <c r="C563" s="730" t="s">
        <v>653</v>
      </c>
      <c r="E563" s="730" t="s">
        <v>47</v>
      </c>
      <c r="F563" s="730" t="s">
        <v>23</v>
      </c>
      <c r="G563" s="741">
        <v>36122</v>
      </c>
    </row>
    <row r="564" spans="1:7" ht="15" customHeight="1">
      <c r="A564" s="740">
        <v>11634</v>
      </c>
      <c r="C564" s="730" t="s">
        <v>577</v>
      </c>
      <c r="E564" s="730" t="s">
        <v>18</v>
      </c>
      <c r="F564" s="730" t="s">
        <v>8</v>
      </c>
      <c r="G564" s="741">
        <v>38286</v>
      </c>
    </row>
    <row r="565" spans="1:7" ht="15" customHeight="1">
      <c r="A565" s="740">
        <v>11663</v>
      </c>
      <c r="C565" s="730" t="s">
        <v>763</v>
      </c>
      <c r="E565" s="730" t="s">
        <v>762</v>
      </c>
      <c r="F565" s="730" t="s">
        <v>6</v>
      </c>
      <c r="G565" s="741">
        <v>23818</v>
      </c>
    </row>
    <row r="566" spans="1:7" ht="15" customHeight="1">
      <c r="A566" s="740">
        <v>11677</v>
      </c>
      <c r="C566" s="730" t="s">
        <v>705</v>
      </c>
      <c r="E566" s="730" t="s">
        <v>3</v>
      </c>
      <c r="F566" s="730" t="s">
        <v>6</v>
      </c>
      <c r="G566" s="741">
        <v>23669</v>
      </c>
    </row>
    <row r="567" spans="1:7" ht="15" customHeight="1">
      <c r="A567" s="740">
        <v>11686</v>
      </c>
      <c r="C567" s="730" t="s">
        <v>792</v>
      </c>
      <c r="E567" s="730" t="s">
        <v>419</v>
      </c>
      <c r="F567" s="730" t="s">
        <v>6</v>
      </c>
      <c r="G567" s="741">
        <v>24321</v>
      </c>
    </row>
    <row r="568" spans="1:7" ht="15" customHeight="1">
      <c r="A568" s="740">
        <v>11700</v>
      </c>
      <c r="C568" s="730" t="s">
        <v>764</v>
      </c>
      <c r="E568" s="730" t="s">
        <v>884</v>
      </c>
      <c r="F568" s="730" t="s">
        <v>6</v>
      </c>
      <c r="G568" s="741">
        <v>24309</v>
      </c>
    </row>
    <row r="569" spans="1:7" ht="15" customHeight="1">
      <c r="A569" s="740">
        <v>11702</v>
      </c>
      <c r="C569" s="730" t="s">
        <v>698</v>
      </c>
      <c r="E569" s="730" t="s">
        <v>699</v>
      </c>
      <c r="F569" s="730" t="s">
        <v>5</v>
      </c>
      <c r="G569" s="741">
        <v>32247</v>
      </c>
    </row>
    <row r="570" spans="1:7" ht="15" customHeight="1">
      <c r="A570" s="740">
        <v>11733</v>
      </c>
      <c r="C570" s="730" t="s">
        <v>834</v>
      </c>
      <c r="E570" s="730" t="s">
        <v>711</v>
      </c>
      <c r="F570" s="730" t="s">
        <v>5</v>
      </c>
      <c r="G570" s="741">
        <v>36809</v>
      </c>
    </row>
    <row r="571" spans="1:7" ht="15" customHeight="1">
      <c r="A571" s="740">
        <v>11736</v>
      </c>
      <c r="C571" s="730" t="s">
        <v>610</v>
      </c>
      <c r="E571" s="730" t="s">
        <v>3</v>
      </c>
      <c r="F571" s="730" t="s">
        <v>10</v>
      </c>
      <c r="G571" s="741">
        <v>36461</v>
      </c>
    </row>
    <row r="572" spans="1:7" ht="15" customHeight="1">
      <c r="A572" s="740">
        <v>11745</v>
      </c>
      <c r="C572" s="730" t="s">
        <v>611</v>
      </c>
      <c r="E572" s="730" t="s">
        <v>16</v>
      </c>
      <c r="F572" s="730" t="s">
        <v>10</v>
      </c>
      <c r="G572" s="741">
        <v>33399</v>
      </c>
    </row>
    <row r="573" spans="1:7" ht="15" customHeight="1">
      <c r="A573" s="740">
        <v>11746</v>
      </c>
      <c r="C573" s="730" t="s">
        <v>633</v>
      </c>
      <c r="E573" s="730" t="s">
        <v>22</v>
      </c>
      <c r="F573" s="730" t="s">
        <v>5</v>
      </c>
      <c r="G573" s="741">
        <v>29112</v>
      </c>
    </row>
    <row r="574" spans="1:7" ht="15" customHeight="1">
      <c r="A574" s="740">
        <v>11753</v>
      </c>
      <c r="C574" s="730" t="s">
        <v>641</v>
      </c>
      <c r="E574" s="730" t="s">
        <v>36</v>
      </c>
      <c r="F574" s="730" t="s">
        <v>846</v>
      </c>
      <c r="G574" s="741">
        <v>37866</v>
      </c>
    </row>
    <row r="575" spans="1:7" ht="15" customHeight="1">
      <c r="A575" s="740">
        <v>11757</v>
      </c>
      <c r="C575" s="730" t="s">
        <v>626</v>
      </c>
      <c r="E575" s="730" t="s">
        <v>17</v>
      </c>
      <c r="F575" s="730" t="s">
        <v>10</v>
      </c>
      <c r="G575" s="741">
        <v>27332</v>
      </c>
    </row>
    <row r="576" spans="1:7" ht="15" customHeight="1">
      <c r="A576" s="740">
        <v>11758</v>
      </c>
      <c r="C576" s="730" t="s">
        <v>628</v>
      </c>
      <c r="E576" s="730" t="s">
        <v>9</v>
      </c>
      <c r="F576" s="730" t="s">
        <v>5</v>
      </c>
      <c r="G576" s="741">
        <v>29423</v>
      </c>
    </row>
    <row r="577" spans="1:7" ht="15" customHeight="1">
      <c r="A577" s="740">
        <v>11759</v>
      </c>
      <c r="C577" s="730" t="s">
        <v>706</v>
      </c>
      <c r="E577" s="730" t="s">
        <v>7</v>
      </c>
      <c r="F577" s="730" t="s">
        <v>10</v>
      </c>
      <c r="G577" s="741">
        <v>29233</v>
      </c>
    </row>
    <row r="578" spans="1:7" ht="15" customHeight="1">
      <c r="A578" s="740">
        <v>11760</v>
      </c>
      <c r="C578" s="730" t="s">
        <v>707</v>
      </c>
      <c r="E578" s="730" t="s">
        <v>699</v>
      </c>
      <c r="F578" s="730" t="s">
        <v>23</v>
      </c>
      <c r="G578" s="741">
        <v>36647</v>
      </c>
    </row>
    <row r="579" spans="1:7" ht="15" customHeight="1">
      <c r="A579" s="740">
        <v>11763</v>
      </c>
      <c r="C579" s="730" t="s">
        <v>642</v>
      </c>
      <c r="E579" s="730" t="s">
        <v>36</v>
      </c>
      <c r="F579" s="730" t="s">
        <v>8</v>
      </c>
      <c r="G579" s="741">
        <v>37356</v>
      </c>
    </row>
    <row r="580" spans="1:7" ht="15" customHeight="1">
      <c r="A580" s="740">
        <v>11765</v>
      </c>
      <c r="C580" s="730" t="s">
        <v>835</v>
      </c>
      <c r="E580" s="730" t="s">
        <v>836</v>
      </c>
      <c r="F580" s="730" t="s">
        <v>6</v>
      </c>
      <c r="G580" s="741">
        <v>21886</v>
      </c>
    </row>
    <row r="581" spans="1:7" ht="15" customHeight="1">
      <c r="A581" s="740">
        <v>11766</v>
      </c>
      <c r="C581" s="730" t="s">
        <v>688</v>
      </c>
      <c r="E581" s="730" t="s">
        <v>20</v>
      </c>
      <c r="F581" s="730" t="s">
        <v>6</v>
      </c>
      <c r="G581" s="741">
        <v>24120</v>
      </c>
    </row>
    <row r="582" spans="1:7" ht="15" customHeight="1">
      <c r="A582" s="740">
        <v>11767</v>
      </c>
      <c r="C582" s="730" t="s">
        <v>634</v>
      </c>
      <c r="E582" s="730" t="s">
        <v>20</v>
      </c>
      <c r="F582" s="730" t="s">
        <v>6</v>
      </c>
      <c r="G582" s="741">
        <v>25832</v>
      </c>
    </row>
    <row r="583" spans="1:7" ht="15" customHeight="1">
      <c r="A583" s="740">
        <v>11768</v>
      </c>
      <c r="C583" s="730" t="s">
        <v>629</v>
      </c>
      <c r="E583" s="730" t="s">
        <v>3</v>
      </c>
      <c r="F583" s="730" t="s">
        <v>23</v>
      </c>
      <c r="G583" s="741">
        <v>38473</v>
      </c>
    </row>
    <row r="584" spans="1:7" ht="15" customHeight="1">
      <c r="A584" s="740">
        <v>11771</v>
      </c>
      <c r="C584" s="730" t="s">
        <v>1012</v>
      </c>
      <c r="E584" s="730" t="s">
        <v>36</v>
      </c>
      <c r="F584" s="730" t="s">
        <v>23</v>
      </c>
      <c r="G584" s="741">
        <v>38124</v>
      </c>
    </row>
    <row r="585" spans="1:7" ht="15" customHeight="1">
      <c r="A585" s="740">
        <v>11779</v>
      </c>
      <c r="C585" s="730" t="s">
        <v>645</v>
      </c>
      <c r="E585" s="730" t="s">
        <v>22</v>
      </c>
      <c r="F585" s="730" t="s">
        <v>23</v>
      </c>
      <c r="G585" s="741">
        <v>35854</v>
      </c>
    </row>
    <row r="586" spans="1:7" ht="15" customHeight="1">
      <c r="A586" s="740">
        <v>11786</v>
      </c>
      <c r="C586" s="730" t="s">
        <v>1013</v>
      </c>
      <c r="E586" s="730" t="s">
        <v>9</v>
      </c>
      <c r="F586" s="730" t="s">
        <v>23</v>
      </c>
      <c r="G586" s="741">
        <v>38092</v>
      </c>
    </row>
    <row r="587" spans="1:7" ht="15" customHeight="1">
      <c r="A587" s="740">
        <v>11787</v>
      </c>
      <c r="C587" s="730" t="s">
        <v>649</v>
      </c>
      <c r="E587" s="730" t="s">
        <v>9</v>
      </c>
      <c r="F587" s="730" t="s">
        <v>6</v>
      </c>
      <c r="G587" s="741">
        <v>26973</v>
      </c>
    </row>
    <row r="588" spans="1:7" ht="15" customHeight="1">
      <c r="A588" s="740">
        <v>11789</v>
      </c>
      <c r="C588" s="730" t="s">
        <v>654</v>
      </c>
      <c r="E588" s="730" t="s">
        <v>47</v>
      </c>
      <c r="F588" s="730" t="s">
        <v>5</v>
      </c>
      <c r="G588" s="741">
        <v>34281</v>
      </c>
    </row>
    <row r="589" spans="1:7" ht="15" customHeight="1">
      <c r="A589" s="740">
        <v>11791</v>
      </c>
      <c r="C589" s="730" t="s">
        <v>664</v>
      </c>
      <c r="E589" s="730" t="s">
        <v>47</v>
      </c>
      <c r="F589" s="730" t="s">
        <v>10</v>
      </c>
      <c r="G589" s="741">
        <v>34928</v>
      </c>
    </row>
    <row r="590" spans="1:7" ht="15" customHeight="1">
      <c r="A590" s="740">
        <v>11792</v>
      </c>
      <c r="C590" s="730" t="s">
        <v>652</v>
      </c>
      <c r="E590" s="730" t="s">
        <v>47</v>
      </c>
      <c r="F590" s="730" t="s">
        <v>10</v>
      </c>
      <c r="G590" s="741">
        <v>36324</v>
      </c>
    </row>
    <row r="591" spans="1:7" ht="15" customHeight="1">
      <c r="A591" s="740">
        <v>11795</v>
      </c>
      <c r="C591" s="730" t="s">
        <v>696</v>
      </c>
      <c r="E591" s="730" t="s">
        <v>47</v>
      </c>
      <c r="F591" s="730" t="s">
        <v>23</v>
      </c>
      <c r="G591" s="741">
        <v>36832</v>
      </c>
    </row>
    <row r="592" spans="1:7" ht="15" customHeight="1">
      <c r="A592" s="740">
        <v>11797</v>
      </c>
      <c r="C592" s="730" t="s">
        <v>635</v>
      </c>
      <c r="E592" s="730" t="s">
        <v>36</v>
      </c>
      <c r="F592" s="730" t="s">
        <v>138</v>
      </c>
      <c r="G592" s="741">
        <v>36715</v>
      </c>
    </row>
    <row r="593" spans="1:7" ht="15" customHeight="1">
      <c r="A593" s="740">
        <v>11813</v>
      </c>
      <c r="C593" s="730" t="s">
        <v>655</v>
      </c>
      <c r="E593" s="730" t="s">
        <v>9</v>
      </c>
      <c r="F593" s="730" t="s">
        <v>5</v>
      </c>
      <c r="G593" s="741">
        <v>34118</v>
      </c>
    </row>
    <row r="594" spans="1:7" ht="15" customHeight="1">
      <c r="A594" s="740">
        <v>11815</v>
      </c>
      <c r="C594" s="730" t="s">
        <v>807</v>
      </c>
      <c r="E594" s="730" t="s">
        <v>15</v>
      </c>
      <c r="F594" s="730" t="s">
        <v>23</v>
      </c>
      <c r="G594" s="741">
        <v>38392</v>
      </c>
    </row>
    <row r="595" spans="1:7" ht="15" customHeight="1">
      <c r="A595" s="740">
        <v>11816</v>
      </c>
      <c r="C595" s="730" t="s">
        <v>638</v>
      </c>
      <c r="E595" s="730" t="s">
        <v>9</v>
      </c>
      <c r="F595" s="730" t="s">
        <v>6</v>
      </c>
      <c r="G595" s="741">
        <v>24375</v>
      </c>
    </row>
    <row r="596" spans="1:7" ht="15" customHeight="1">
      <c r="A596" s="740">
        <v>11823</v>
      </c>
      <c r="C596" s="730" t="s">
        <v>644</v>
      </c>
      <c r="E596" s="730" t="s">
        <v>3</v>
      </c>
      <c r="F596" s="730" t="s">
        <v>6</v>
      </c>
      <c r="G596" s="741">
        <v>28865</v>
      </c>
    </row>
    <row r="597" spans="1:7" ht="15" customHeight="1">
      <c r="A597" s="740">
        <v>11824</v>
      </c>
      <c r="C597" s="730" t="s">
        <v>1014</v>
      </c>
      <c r="E597" s="730" t="s">
        <v>22</v>
      </c>
      <c r="F597" s="730" t="s">
        <v>5</v>
      </c>
      <c r="G597" s="741">
        <v>33588</v>
      </c>
    </row>
    <row r="598" spans="1:7" ht="15" customHeight="1">
      <c r="A598" s="740">
        <v>11826</v>
      </c>
      <c r="C598" s="730" t="s">
        <v>647</v>
      </c>
      <c r="E598" s="730" t="s">
        <v>22</v>
      </c>
      <c r="F598" s="730" t="s">
        <v>5</v>
      </c>
      <c r="G598" s="741">
        <v>35336</v>
      </c>
    </row>
    <row r="599" spans="1:7" ht="15" customHeight="1">
      <c r="A599" s="740">
        <v>11836</v>
      </c>
      <c r="C599" s="730" t="s">
        <v>813</v>
      </c>
      <c r="E599" s="730" t="s">
        <v>3</v>
      </c>
      <c r="F599" s="730" t="s">
        <v>23</v>
      </c>
      <c r="G599" s="741">
        <v>37413</v>
      </c>
    </row>
    <row r="600" spans="1:7" ht="15" customHeight="1">
      <c r="A600" s="740">
        <v>11846</v>
      </c>
      <c r="C600" s="730" t="s">
        <v>943</v>
      </c>
      <c r="E600" s="730" t="s">
        <v>944</v>
      </c>
      <c r="F600" s="730" t="s">
        <v>6</v>
      </c>
      <c r="G600" s="741">
        <v>29936</v>
      </c>
    </row>
    <row r="601" spans="1:7" ht="15" customHeight="1">
      <c r="A601" s="740">
        <v>11863</v>
      </c>
      <c r="C601" s="730" t="s">
        <v>820</v>
      </c>
      <c r="E601" s="730" t="s">
        <v>3</v>
      </c>
      <c r="F601" s="730" t="s">
        <v>5</v>
      </c>
      <c r="G601" s="741">
        <v>36950</v>
      </c>
    </row>
    <row r="602" spans="1:7" ht="15" customHeight="1">
      <c r="A602" s="740">
        <v>11864</v>
      </c>
      <c r="C602" s="730" t="s">
        <v>687</v>
      </c>
      <c r="E602" s="730" t="s">
        <v>3</v>
      </c>
      <c r="F602" s="730" t="s">
        <v>5</v>
      </c>
      <c r="G602" s="741">
        <v>37193</v>
      </c>
    </row>
    <row r="603" spans="1:7" ht="15" customHeight="1">
      <c r="A603" s="740">
        <v>11904</v>
      </c>
      <c r="C603" s="730" t="s">
        <v>803</v>
      </c>
      <c r="E603" s="730" t="s">
        <v>4</v>
      </c>
      <c r="F603" s="730" t="s">
        <v>5</v>
      </c>
      <c r="G603" s="741">
        <v>36405</v>
      </c>
    </row>
    <row r="604" spans="1:7" ht="15" customHeight="1">
      <c r="A604" s="740">
        <v>11922</v>
      </c>
      <c r="C604" s="730" t="s">
        <v>663</v>
      </c>
      <c r="E604" s="730" t="s">
        <v>9</v>
      </c>
      <c r="F604" s="730" t="s">
        <v>23</v>
      </c>
      <c r="G604" s="741">
        <v>36404</v>
      </c>
    </row>
    <row r="605" spans="1:7" ht="15" customHeight="1">
      <c r="A605" s="740">
        <v>11924</v>
      </c>
      <c r="C605" s="730" t="s">
        <v>713</v>
      </c>
      <c r="E605" s="730" t="s">
        <v>7</v>
      </c>
      <c r="F605" s="730" t="s">
        <v>8</v>
      </c>
      <c r="G605" s="741">
        <v>37964</v>
      </c>
    </row>
    <row r="606" spans="1:7" ht="15" customHeight="1">
      <c r="A606" s="740">
        <v>11925</v>
      </c>
      <c r="C606" s="730" t="s">
        <v>694</v>
      </c>
      <c r="E606" s="730" t="s">
        <v>7</v>
      </c>
      <c r="F606" s="730" t="s">
        <v>8</v>
      </c>
      <c r="G606" s="741">
        <v>37298</v>
      </c>
    </row>
    <row r="607" spans="1:7" ht="15" customHeight="1">
      <c r="A607" s="740">
        <v>11926</v>
      </c>
      <c r="C607" s="730" t="s">
        <v>765</v>
      </c>
      <c r="E607" s="730" t="s">
        <v>3</v>
      </c>
      <c r="F607" s="730" t="s">
        <v>863</v>
      </c>
      <c r="G607" s="741">
        <v>38035</v>
      </c>
    </row>
    <row r="608" spans="1:7" ht="15" customHeight="1">
      <c r="A608" s="740">
        <v>11928</v>
      </c>
      <c r="C608" s="730" t="s">
        <v>837</v>
      </c>
      <c r="E608" s="730" t="s">
        <v>3</v>
      </c>
      <c r="F608" s="730" t="s">
        <v>23</v>
      </c>
      <c r="G608" s="741">
        <v>38448</v>
      </c>
    </row>
    <row r="609" spans="1:7" ht="15" customHeight="1">
      <c r="A609" s="740">
        <v>11945</v>
      </c>
      <c r="C609" s="730" t="s">
        <v>689</v>
      </c>
      <c r="E609" s="730" t="s">
        <v>15</v>
      </c>
      <c r="F609" s="730" t="s">
        <v>5</v>
      </c>
      <c r="G609" s="741">
        <v>33865</v>
      </c>
    </row>
    <row r="610" spans="1:7" ht="15" customHeight="1">
      <c r="A610" s="740">
        <v>11946</v>
      </c>
      <c r="C610" s="730" t="s">
        <v>690</v>
      </c>
      <c r="E610" s="730" t="s">
        <v>15</v>
      </c>
      <c r="F610" s="730" t="s">
        <v>5</v>
      </c>
      <c r="G610" s="741">
        <v>33378</v>
      </c>
    </row>
    <row r="611" spans="1:7" ht="15" customHeight="1">
      <c r="A611" s="740">
        <v>11953</v>
      </c>
      <c r="C611" s="730" t="s">
        <v>720</v>
      </c>
      <c r="E611" s="730" t="s">
        <v>440</v>
      </c>
      <c r="F611" s="730" t="s">
        <v>10</v>
      </c>
      <c r="G611" s="741" t="s">
        <v>721</v>
      </c>
    </row>
    <row r="612" spans="1:7" ht="15" customHeight="1">
      <c r="A612" s="740">
        <v>11974</v>
      </c>
      <c r="C612" s="730" t="s">
        <v>766</v>
      </c>
      <c r="E612" s="730" t="s">
        <v>3</v>
      </c>
      <c r="F612" s="730" t="s">
        <v>637</v>
      </c>
      <c r="G612" s="741">
        <v>38313</v>
      </c>
    </row>
    <row r="613" spans="1:7" ht="15" customHeight="1">
      <c r="A613" s="740">
        <v>11978</v>
      </c>
      <c r="C613" s="730" t="s">
        <v>708</v>
      </c>
      <c r="E613" s="730" t="s">
        <v>3</v>
      </c>
      <c r="F613" s="730" t="s">
        <v>5</v>
      </c>
      <c r="G613" s="741">
        <v>31819</v>
      </c>
    </row>
    <row r="614" spans="1:7" ht="15" customHeight="1">
      <c r="A614" s="740">
        <v>11980</v>
      </c>
      <c r="C614" s="730" t="s">
        <v>691</v>
      </c>
      <c r="E614" s="730" t="s">
        <v>3</v>
      </c>
      <c r="F614" s="730" t="s">
        <v>10</v>
      </c>
      <c r="G614" s="741">
        <v>26047</v>
      </c>
    </row>
    <row r="615" spans="1:7" ht="15" customHeight="1">
      <c r="A615" s="740">
        <v>11981</v>
      </c>
      <c r="C615" s="730" t="s">
        <v>718</v>
      </c>
      <c r="E615" s="730" t="s">
        <v>3</v>
      </c>
      <c r="F615" s="730" t="s">
        <v>5</v>
      </c>
      <c r="G615" s="741">
        <v>37214</v>
      </c>
    </row>
    <row r="616" spans="1:7" ht="15" customHeight="1">
      <c r="A616" s="740">
        <v>11983</v>
      </c>
      <c r="C616" s="730" t="s">
        <v>692</v>
      </c>
      <c r="E616" s="730" t="s">
        <v>3</v>
      </c>
      <c r="F616" s="730" t="s">
        <v>10</v>
      </c>
      <c r="G616" s="741">
        <v>26562</v>
      </c>
    </row>
    <row r="617" spans="1:7" ht="15" customHeight="1">
      <c r="A617" s="740">
        <v>11986</v>
      </c>
      <c r="C617" s="730" t="s">
        <v>752</v>
      </c>
      <c r="E617" s="730" t="s">
        <v>47</v>
      </c>
      <c r="F617" s="730" t="s">
        <v>23</v>
      </c>
      <c r="G617" s="741">
        <v>36144</v>
      </c>
    </row>
    <row r="618" spans="1:7" ht="15" customHeight="1">
      <c r="A618" s="740">
        <v>11995</v>
      </c>
      <c r="C618" s="730" t="s">
        <v>767</v>
      </c>
      <c r="E618" s="730" t="s">
        <v>762</v>
      </c>
      <c r="F618" s="730" t="s">
        <v>5</v>
      </c>
      <c r="G618" s="741">
        <v>26758</v>
      </c>
    </row>
    <row r="619" spans="1:7" ht="15" customHeight="1">
      <c r="A619" s="740">
        <v>11996</v>
      </c>
      <c r="C619" s="730" t="s">
        <v>768</v>
      </c>
      <c r="E619" s="730" t="s">
        <v>762</v>
      </c>
      <c r="F619" s="730" t="s">
        <v>5</v>
      </c>
      <c r="G619" s="741">
        <v>28350</v>
      </c>
    </row>
    <row r="620" spans="1:7" ht="15" customHeight="1">
      <c r="A620" s="740">
        <v>12007</v>
      </c>
      <c r="C620" s="730" t="s">
        <v>697</v>
      </c>
      <c r="E620" s="730" t="s">
        <v>3</v>
      </c>
      <c r="F620" s="730" t="s">
        <v>10</v>
      </c>
      <c r="G620" s="741">
        <v>22242</v>
      </c>
    </row>
    <row r="621" spans="1:7" ht="15" customHeight="1">
      <c r="A621" s="740">
        <v>12009</v>
      </c>
      <c r="C621" s="730" t="s">
        <v>769</v>
      </c>
      <c r="E621" s="730" t="s">
        <v>22</v>
      </c>
      <c r="F621" s="730" t="s">
        <v>8</v>
      </c>
      <c r="G621" s="741">
        <v>38044</v>
      </c>
    </row>
    <row r="622" spans="1:7" ht="15" customHeight="1">
      <c r="A622" s="740">
        <v>12017</v>
      </c>
      <c r="C622" s="730" t="s">
        <v>754</v>
      </c>
      <c r="E622" s="730" t="s">
        <v>22</v>
      </c>
      <c r="F622" s="730" t="s">
        <v>23</v>
      </c>
      <c r="G622" s="741">
        <v>36293</v>
      </c>
    </row>
    <row r="623" spans="1:7" ht="15" customHeight="1">
      <c r="A623" s="740">
        <v>12043</v>
      </c>
      <c r="C623" s="730" t="s">
        <v>770</v>
      </c>
      <c r="E623" s="730" t="s">
        <v>762</v>
      </c>
      <c r="F623" s="730" t="s">
        <v>5</v>
      </c>
      <c r="G623" s="741">
        <v>29402</v>
      </c>
    </row>
    <row r="624" spans="1:7" ht="15" customHeight="1">
      <c r="A624" s="740">
        <v>12076</v>
      </c>
      <c r="C624" s="730" t="s">
        <v>809</v>
      </c>
      <c r="E624" s="730" t="s">
        <v>419</v>
      </c>
      <c r="F624" s="730" t="s">
        <v>5</v>
      </c>
      <c r="G624" s="741">
        <v>30046</v>
      </c>
    </row>
    <row r="625" spans="1:8" ht="15" customHeight="1">
      <c r="A625" s="740">
        <v>12077</v>
      </c>
      <c r="C625" s="730" t="s">
        <v>313</v>
      </c>
      <c r="E625" s="730" t="s">
        <v>3</v>
      </c>
      <c r="F625" s="730" t="s">
        <v>6</v>
      </c>
      <c r="G625" s="741">
        <v>23656</v>
      </c>
    </row>
    <row r="626" spans="1:8" ht="15" customHeight="1">
      <c r="A626" s="740">
        <v>12078</v>
      </c>
      <c r="C626" s="730" t="s">
        <v>724</v>
      </c>
      <c r="E626" s="730" t="s">
        <v>3</v>
      </c>
      <c r="F626" s="730" t="s">
        <v>10</v>
      </c>
      <c r="G626" s="741">
        <v>25723</v>
      </c>
    </row>
    <row r="627" spans="1:8" ht="15" customHeight="1">
      <c r="A627" s="740">
        <v>12125</v>
      </c>
      <c r="C627" s="730" t="s">
        <v>709</v>
      </c>
      <c r="E627" s="730" t="s">
        <v>9</v>
      </c>
      <c r="F627" s="730" t="s">
        <v>23</v>
      </c>
      <c r="G627" s="741">
        <v>37167</v>
      </c>
    </row>
    <row r="628" spans="1:8" ht="15" customHeight="1">
      <c r="A628" s="740">
        <v>12149</v>
      </c>
      <c r="C628" s="730" t="s">
        <v>1015</v>
      </c>
      <c r="E628" s="730" t="s">
        <v>17</v>
      </c>
      <c r="F628" s="730" t="s">
        <v>6</v>
      </c>
      <c r="G628" s="741">
        <v>23214</v>
      </c>
    </row>
    <row r="629" spans="1:8" ht="15" customHeight="1">
      <c r="A629" s="740">
        <v>12175</v>
      </c>
      <c r="C629" s="730" t="s">
        <v>716</v>
      </c>
      <c r="E629" s="730" t="s">
        <v>3</v>
      </c>
      <c r="F629" s="730" t="s">
        <v>10</v>
      </c>
      <c r="G629" s="741">
        <v>36235</v>
      </c>
    </row>
    <row r="630" spans="1:8" ht="15" customHeight="1">
      <c r="A630" s="740">
        <v>12176</v>
      </c>
      <c r="C630" s="730" t="s">
        <v>715</v>
      </c>
      <c r="E630" s="730" t="s">
        <v>3</v>
      </c>
      <c r="F630" s="730" t="s">
        <v>138</v>
      </c>
      <c r="G630" s="741">
        <v>36570</v>
      </c>
    </row>
    <row r="631" spans="1:8" ht="15" customHeight="1">
      <c r="A631" s="740">
        <v>12177</v>
      </c>
      <c r="C631" s="730" t="s">
        <v>906</v>
      </c>
      <c r="E631" s="730" t="s">
        <v>3</v>
      </c>
      <c r="F631" s="730" t="s">
        <v>572</v>
      </c>
      <c r="G631" s="741">
        <v>38975</v>
      </c>
    </row>
    <row r="632" spans="1:8" ht="15" customHeight="1">
      <c r="A632" s="740">
        <v>12178</v>
      </c>
      <c r="C632" s="730" t="s">
        <v>710</v>
      </c>
      <c r="E632" s="730" t="s">
        <v>711</v>
      </c>
      <c r="F632" s="730" t="s">
        <v>5</v>
      </c>
      <c r="G632" s="741">
        <v>33950</v>
      </c>
    </row>
    <row r="633" spans="1:8" ht="15" customHeight="1">
      <c r="A633" s="740">
        <v>12183</v>
      </c>
      <c r="C633" s="730" t="s">
        <v>712</v>
      </c>
      <c r="E633" s="730" t="s">
        <v>47</v>
      </c>
      <c r="F633" s="730" t="s">
        <v>23</v>
      </c>
      <c r="G633" s="741">
        <v>36662</v>
      </c>
    </row>
    <row r="634" spans="1:8" ht="15" customHeight="1">
      <c r="A634" s="740">
        <v>12186</v>
      </c>
      <c r="C634" s="730" t="s">
        <v>739</v>
      </c>
      <c r="E634" s="730" t="s">
        <v>47</v>
      </c>
      <c r="F634" s="730" t="s">
        <v>23</v>
      </c>
      <c r="G634" s="741" t="s">
        <v>740</v>
      </c>
    </row>
    <row r="635" spans="1:8" ht="12.9" customHeight="1">
      <c r="A635" s="740">
        <v>12193</v>
      </c>
      <c r="C635" s="730" t="s">
        <v>838</v>
      </c>
      <c r="E635" s="730" t="s">
        <v>36</v>
      </c>
      <c r="F635" s="730" t="s">
        <v>542</v>
      </c>
      <c r="G635" s="741">
        <v>38874</v>
      </c>
    </row>
    <row r="636" spans="1:8" ht="12.9" customHeight="1">
      <c r="A636" s="740">
        <v>12215</v>
      </c>
      <c r="C636" s="730" t="s">
        <v>738</v>
      </c>
      <c r="E636" s="730" t="s">
        <v>15</v>
      </c>
      <c r="F636" s="730" t="s">
        <v>5</v>
      </c>
      <c r="G636" s="741">
        <v>33451</v>
      </c>
    </row>
    <row r="637" spans="1:8" ht="12.9" customHeight="1">
      <c r="A637" s="740">
        <v>12216</v>
      </c>
      <c r="C637" s="730" t="s">
        <v>735</v>
      </c>
      <c r="E637" s="730" t="s">
        <v>15</v>
      </c>
      <c r="F637" s="730" t="s">
        <v>5</v>
      </c>
      <c r="G637" s="741">
        <v>33268</v>
      </c>
    </row>
    <row r="638" spans="1:8" ht="12.9" customHeight="1">
      <c r="A638" s="740">
        <v>12217</v>
      </c>
      <c r="C638" s="730" t="s">
        <v>1016</v>
      </c>
      <c r="E638" s="730" t="s">
        <v>15</v>
      </c>
      <c r="F638" s="730" t="s">
        <v>10</v>
      </c>
      <c r="G638" s="741">
        <v>28775</v>
      </c>
      <c r="H638" s="1" t="s">
        <v>1089</v>
      </c>
    </row>
    <row r="639" spans="1:8" ht="12.9" customHeight="1">
      <c r="A639" s="740">
        <v>12218</v>
      </c>
      <c r="C639" s="730" t="s">
        <v>737</v>
      </c>
      <c r="E639" s="730" t="s">
        <v>15</v>
      </c>
      <c r="F639" s="730" t="s">
        <v>10</v>
      </c>
      <c r="G639" s="741">
        <v>33572</v>
      </c>
    </row>
    <row r="640" spans="1:8" ht="12.9" customHeight="1">
      <c r="A640" s="740">
        <v>12219</v>
      </c>
      <c r="C640" s="730" t="s">
        <v>736</v>
      </c>
      <c r="E640" s="730" t="s">
        <v>15</v>
      </c>
      <c r="F640" s="730" t="s">
        <v>10</v>
      </c>
      <c r="G640" s="741">
        <v>33854</v>
      </c>
    </row>
    <row r="641" spans="1:7" ht="12.9" customHeight="1">
      <c r="A641" s="740">
        <v>12220</v>
      </c>
      <c r="C641" s="730" t="s">
        <v>744</v>
      </c>
      <c r="E641" s="730" t="s">
        <v>18</v>
      </c>
      <c r="F641" s="730" t="s">
        <v>5</v>
      </c>
      <c r="G641" s="741">
        <v>29216</v>
      </c>
    </row>
    <row r="642" spans="1:7" ht="12.9" customHeight="1">
      <c r="A642" s="740">
        <v>12221</v>
      </c>
      <c r="C642" s="730" t="s">
        <v>745</v>
      </c>
      <c r="E642" s="730" t="s">
        <v>18</v>
      </c>
      <c r="F642" s="730" t="s">
        <v>6</v>
      </c>
      <c r="G642" s="741">
        <v>28846</v>
      </c>
    </row>
    <row r="643" spans="1:7" ht="12.9" customHeight="1">
      <c r="A643" s="740">
        <v>12223</v>
      </c>
      <c r="C643" s="730" t="s">
        <v>771</v>
      </c>
      <c r="E643" s="730" t="s">
        <v>22</v>
      </c>
      <c r="F643" s="730" t="s">
        <v>23</v>
      </c>
      <c r="G643" s="741">
        <v>38159</v>
      </c>
    </row>
    <row r="644" spans="1:7" ht="12.9" customHeight="1">
      <c r="A644" s="740">
        <v>12224</v>
      </c>
      <c r="C644" s="730" t="s">
        <v>772</v>
      </c>
      <c r="E644" s="730" t="s">
        <v>22</v>
      </c>
      <c r="F644" s="730" t="s">
        <v>5</v>
      </c>
      <c r="G644" s="741">
        <v>28872</v>
      </c>
    </row>
    <row r="645" spans="1:7" ht="12.9" customHeight="1">
      <c r="A645" s="740">
        <v>12228</v>
      </c>
      <c r="C645" s="730" t="s">
        <v>755</v>
      </c>
      <c r="E645" s="730" t="s">
        <v>47</v>
      </c>
      <c r="F645" s="730" t="s">
        <v>6</v>
      </c>
      <c r="G645" s="741">
        <v>20576</v>
      </c>
    </row>
    <row r="646" spans="1:7" ht="12.9" customHeight="1">
      <c r="A646" s="740">
        <v>12229</v>
      </c>
      <c r="C646" s="730" t="s">
        <v>714</v>
      </c>
      <c r="E646" s="730" t="s">
        <v>9</v>
      </c>
      <c r="F646" s="730" t="s">
        <v>10</v>
      </c>
      <c r="G646" s="741">
        <v>26374</v>
      </c>
    </row>
    <row r="647" spans="1:7" ht="12.9" customHeight="1">
      <c r="A647" s="740">
        <v>12240</v>
      </c>
      <c r="C647" s="730" t="s">
        <v>785</v>
      </c>
      <c r="E647" s="730" t="s">
        <v>3</v>
      </c>
      <c r="F647" s="730" t="s">
        <v>23</v>
      </c>
      <c r="G647" s="741">
        <v>37988</v>
      </c>
    </row>
    <row r="648" spans="1:7" ht="12.9" customHeight="1">
      <c r="A648" s="740">
        <v>12241</v>
      </c>
      <c r="C648" s="730" t="s">
        <v>717</v>
      </c>
      <c r="E648" s="730" t="s">
        <v>3</v>
      </c>
      <c r="F648" s="730" t="s">
        <v>23</v>
      </c>
      <c r="G648" s="741">
        <v>37256</v>
      </c>
    </row>
    <row r="649" spans="1:7" ht="12.9" customHeight="1">
      <c r="A649" s="740">
        <v>12248</v>
      </c>
      <c r="C649" s="730" t="s">
        <v>746</v>
      </c>
      <c r="E649" s="730" t="s">
        <v>18</v>
      </c>
      <c r="F649" s="730" t="s">
        <v>6</v>
      </c>
      <c r="G649" s="741">
        <v>23515</v>
      </c>
    </row>
    <row r="650" spans="1:7" ht="12.9" customHeight="1">
      <c r="A650" s="740">
        <v>12253</v>
      </c>
      <c r="C650" s="730" t="s">
        <v>743</v>
      </c>
      <c r="E650" s="730" t="s">
        <v>24</v>
      </c>
      <c r="F650" s="730" t="s">
        <v>5</v>
      </c>
      <c r="G650" s="741">
        <v>30721</v>
      </c>
    </row>
    <row r="651" spans="1:7" ht="12.9" customHeight="1">
      <c r="A651" s="740">
        <v>12261</v>
      </c>
      <c r="C651" s="730" t="s">
        <v>723</v>
      </c>
      <c r="E651" s="730" t="s">
        <v>3</v>
      </c>
      <c r="F651" s="730" t="s">
        <v>10</v>
      </c>
      <c r="G651" s="741">
        <v>28755</v>
      </c>
    </row>
    <row r="652" spans="1:7" ht="12.9" customHeight="1">
      <c r="A652" s="740">
        <v>12266</v>
      </c>
      <c r="C652" s="730" t="s">
        <v>811</v>
      </c>
      <c r="E652" s="730" t="s">
        <v>419</v>
      </c>
      <c r="F652" s="730" t="s">
        <v>5</v>
      </c>
      <c r="G652" s="741">
        <v>34846</v>
      </c>
    </row>
    <row r="653" spans="1:7" ht="12.9" customHeight="1">
      <c r="A653" s="740">
        <v>12267</v>
      </c>
      <c r="C653" s="730" t="s">
        <v>791</v>
      </c>
      <c r="E653" s="730" t="s">
        <v>419</v>
      </c>
      <c r="F653" s="730" t="s">
        <v>6</v>
      </c>
      <c r="G653" s="741">
        <v>20082</v>
      </c>
    </row>
    <row r="654" spans="1:7" ht="12.9" customHeight="1">
      <c r="A654" s="740">
        <v>12275</v>
      </c>
      <c r="C654" s="730" t="s">
        <v>728</v>
      </c>
      <c r="E654" s="730" t="s">
        <v>603</v>
      </c>
      <c r="F654" s="730" t="s">
        <v>637</v>
      </c>
      <c r="G654" s="741">
        <v>37615</v>
      </c>
    </row>
    <row r="655" spans="1:7" ht="12.9" customHeight="1">
      <c r="A655" s="740">
        <v>12276</v>
      </c>
      <c r="C655" s="730" t="s">
        <v>729</v>
      </c>
      <c r="E655" s="730" t="s">
        <v>603</v>
      </c>
      <c r="F655" s="730" t="s">
        <v>637</v>
      </c>
      <c r="G655" s="741">
        <v>38126</v>
      </c>
    </row>
    <row r="656" spans="1:7" ht="12.9" customHeight="1">
      <c r="A656" s="740">
        <v>12277</v>
      </c>
      <c r="C656" s="730" t="s">
        <v>730</v>
      </c>
      <c r="E656" s="730" t="s">
        <v>603</v>
      </c>
      <c r="F656" s="730" t="s">
        <v>637</v>
      </c>
      <c r="G656" s="741">
        <v>37368</v>
      </c>
    </row>
    <row r="657" spans="1:7" ht="12.9" customHeight="1">
      <c r="A657" s="740">
        <v>12278</v>
      </c>
      <c r="C657" s="730" t="s">
        <v>731</v>
      </c>
      <c r="E657" s="730" t="s">
        <v>603</v>
      </c>
      <c r="F657" s="730" t="s">
        <v>23</v>
      </c>
      <c r="G657" s="741">
        <v>36363</v>
      </c>
    </row>
    <row r="658" spans="1:7" ht="12.9" customHeight="1">
      <c r="A658" s="740">
        <v>12279</v>
      </c>
      <c r="C658" s="730" t="s">
        <v>732</v>
      </c>
      <c r="E658" s="730" t="s">
        <v>603</v>
      </c>
      <c r="F658" s="730" t="s">
        <v>23</v>
      </c>
      <c r="G658" s="741">
        <v>36297</v>
      </c>
    </row>
    <row r="659" spans="1:7" ht="12.9" customHeight="1">
      <c r="A659" s="740">
        <v>12283</v>
      </c>
      <c r="C659" s="730" t="s">
        <v>733</v>
      </c>
      <c r="E659" s="730" t="s">
        <v>603</v>
      </c>
      <c r="F659" s="730" t="s">
        <v>637</v>
      </c>
      <c r="G659" s="741">
        <v>37334</v>
      </c>
    </row>
    <row r="660" spans="1:7" ht="12.9" customHeight="1">
      <c r="A660" s="740">
        <v>12284</v>
      </c>
      <c r="C660" s="730" t="s">
        <v>734</v>
      </c>
      <c r="E660" s="730" t="s">
        <v>603</v>
      </c>
      <c r="F660" s="730" t="s">
        <v>637</v>
      </c>
      <c r="G660" s="741">
        <v>37452</v>
      </c>
    </row>
    <row r="661" spans="1:7" ht="12.9" customHeight="1">
      <c r="A661" s="740">
        <v>12319</v>
      </c>
      <c r="C661" s="730" t="s">
        <v>726</v>
      </c>
      <c r="E661" s="730" t="s">
        <v>603</v>
      </c>
      <c r="F661" s="730" t="s">
        <v>138</v>
      </c>
      <c r="G661" s="741">
        <v>36902</v>
      </c>
    </row>
    <row r="662" spans="1:7" ht="12.9" customHeight="1">
      <c r="A662" s="740">
        <v>12320</v>
      </c>
      <c r="C662" s="730" t="s">
        <v>727</v>
      </c>
      <c r="E662" s="730" t="s">
        <v>603</v>
      </c>
      <c r="F662" s="730" t="s">
        <v>637</v>
      </c>
      <c r="G662" s="741">
        <v>37332</v>
      </c>
    </row>
    <row r="663" spans="1:7" ht="12.9" customHeight="1">
      <c r="A663" s="740">
        <v>12394</v>
      </c>
      <c r="C663" s="730" t="s">
        <v>747</v>
      </c>
      <c r="E663" s="730" t="s">
        <v>15</v>
      </c>
      <c r="F663" s="730" t="s">
        <v>6</v>
      </c>
      <c r="G663" s="741">
        <v>24945</v>
      </c>
    </row>
    <row r="664" spans="1:7" ht="12.9" customHeight="1">
      <c r="A664" s="740">
        <v>12395</v>
      </c>
      <c r="C664" s="730" t="s">
        <v>742</v>
      </c>
      <c r="E664" s="730" t="s">
        <v>24</v>
      </c>
      <c r="F664" s="730" t="s">
        <v>6</v>
      </c>
      <c r="G664" s="741">
        <v>29724</v>
      </c>
    </row>
    <row r="665" spans="1:7" ht="12.9" customHeight="1">
      <c r="A665" s="740">
        <v>12400</v>
      </c>
      <c r="C665" s="730" t="s">
        <v>750</v>
      </c>
      <c r="E665" s="730" t="s">
        <v>47</v>
      </c>
      <c r="F665" s="730" t="s">
        <v>23</v>
      </c>
      <c r="G665" s="741">
        <v>36974</v>
      </c>
    </row>
    <row r="666" spans="1:7" ht="12.9" customHeight="1">
      <c r="A666" s="740">
        <v>12401</v>
      </c>
      <c r="C666" s="730" t="s">
        <v>874</v>
      </c>
      <c r="E666" s="730" t="s">
        <v>36</v>
      </c>
      <c r="F666" s="730" t="s">
        <v>6</v>
      </c>
      <c r="G666" s="741">
        <v>24475</v>
      </c>
    </row>
    <row r="667" spans="1:7" ht="12.9" customHeight="1">
      <c r="A667" s="740">
        <v>12402</v>
      </c>
      <c r="C667" s="730" t="s">
        <v>753</v>
      </c>
      <c r="E667" s="730" t="s">
        <v>22</v>
      </c>
      <c r="F667" s="730" t="s">
        <v>23</v>
      </c>
      <c r="G667" s="741">
        <v>36628</v>
      </c>
    </row>
    <row r="668" spans="1:7" ht="12.9" customHeight="1">
      <c r="A668" s="740">
        <v>12403</v>
      </c>
      <c r="C668" s="730" t="s">
        <v>748</v>
      </c>
      <c r="E668" s="730" t="s">
        <v>749</v>
      </c>
      <c r="F668" s="730" t="s">
        <v>10</v>
      </c>
      <c r="G668" s="741">
        <v>32189</v>
      </c>
    </row>
    <row r="669" spans="1:7" ht="12.9" customHeight="1">
      <c r="A669" s="740">
        <v>12405</v>
      </c>
      <c r="C669" s="730" t="s">
        <v>756</v>
      </c>
      <c r="E669" s="730" t="s">
        <v>24</v>
      </c>
      <c r="F669" s="730" t="s">
        <v>6</v>
      </c>
      <c r="G669" s="741">
        <v>26177</v>
      </c>
    </row>
    <row r="670" spans="1:7" ht="12.9" customHeight="1">
      <c r="A670" s="740">
        <v>12406</v>
      </c>
      <c r="C670" s="730" t="s">
        <v>786</v>
      </c>
      <c r="E670" s="730" t="s">
        <v>3</v>
      </c>
      <c r="F670" s="730" t="s">
        <v>788</v>
      </c>
      <c r="G670" s="741">
        <v>37935</v>
      </c>
    </row>
    <row r="671" spans="1:7" ht="12.9" customHeight="1">
      <c r="A671" s="740">
        <v>12415</v>
      </c>
      <c r="C671" s="730" t="s">
        <v>773</v>
      </c>
      <c r="E671" s="730" t="s">
        <v>699</v>
      </c>
      <c r="F671" s="730" t="s">
        <v>5</v>
      </c>
      <c r="G671" s="740" t="s">
        <v>774</v>
      </c>
    </row>
    <row r="672" spans="1:7" ht="12.9" customHeight="1">
      <c r="A672" s="740">
        <v>12417</v>
      </c>
      <c r="C672" s="730" t="s">
        <v>839</v>
      </c>
      <c r="E672" s="730" t="s">
        <v>699</v>
      </c>
      <c r="F672" s="730" t="s">
        <v>8</v>
      </c>
      <c r="G672" s="741">
        <v>38860</v>
      </c>
    </row>
    <row r="673" spans="1:7" ht="12.9" customHeight="1">
      <c r="A673" s="740">
        <v>12420</v>
      </c>
      <c r="C673" s="730" t="s">
        <v>775</v>
      </c>
      <c r="E673" s="730" t="s">
        <v>699</v>
      </c>
      <c r="F673" s="730" t="s">
        <v>10</v>
      </c>
      <c r="G673" s="741">
        <v>29640</v>
      </c>
    </row>
    <row r="674" spans="1:7" ht="12.9" customHeight="1">
      <c r="A674" s="740">
        <v>12423</v>
      </c>
      <c r="C674" s="730" t="s">
        <v>840</v>
      </c>
      <c r="E674" s="730" t="s">
        <v>3</v>
      </c>
      <c r="F674" s="730" t="s">
        <v>138</v>
      </c>
      <c r="G674" s="741">
        <v>39205</v>
      </c>
    </row>
    <row r="675" spans="1:7" ht="12.9" customHeight="1">
      <c r="A675" s="740">
        <v>12431</v>
      </c>
      <c r="C675" s="730" t="s">
        <v>776</v>
      </c>
      <c r="E675" s="730" t="s">
        <v>17</v>
      </c>
      <c r="F675" s="730" t="s">
        <v>10</v>
      </c>
      <c r="G675" s="741">
        <v>36831</v>
      </c>
    </row>
    <row r="676" spans="1:7" ht="12.9" customHeight="1">
      <c r="A676" s="740">
        <v>12432</v>
      </c>
      <c r="C676" s="730" t="s">
        <v>777</v>
      </c>
      <c r="E676" s="730" t="s">
        <v>17</v>
      </c>
      <c r="F676" s="730" t="s">
        <v>138</v>
      </c>
      <c r="G676" s="741">
        <v>37300</v>
      </c>
    </row>
    <row r="677" spans="1:7" ht="12.9" customHeight="1">
      <c r="A677" s="740">
        <v>12433</v>
      </c>
      <c r="C677" s="730" t="s">
        <v>841</v>
      </c>
      <c r="E677" s="730" t="s">
        <v>36</v>
      </c>
      <c r="F677" s="730" t="s">
        <v>8</v>
      </c>
      <c r="G677" s="741">
        <v>38114</v>
      </c>
    </row>
    <row r="678" spans="1:7" ht="12.9" customHeight="1">
      <c r="A678" s="740">
        <v>12434</v>
      </c>
      <c r="B678" s="730"/>
      <c r="C678" s="730" t="s">
        <v>821</v>
      </c>
      <c r="E678" s="730" t="s">
        <v>20</v>
      </c>
      <c r="F678" s="730" t="s">
        <v>23</v>
      </c>
      <c r="G678" s="741">
        <v>36855</v>
      </c>
    </row>
    <row r="679" spans="1:7" ht="12.9" customHeight="1">
      <c r="A679" s="740">
        <v>12439</v>
      </c>
      <c r="B679" s="730"/>
      <c r="C679" s="730" t="s">
        <v>842</v>
      </c>
      <c r="E679" s="730" t="s">
        <v>9</v>
      </c>
      <c r="F679" s="730" t="s">
        <v>8</v>
      </c>
      <c r="G679" s="741">
        <v>39008</v>
      </c>
    </row>
    <row r="680" spans="1:7" ht="12.9" customHeight="1">
      <c r="A680" s="740">
        <v>12447</v>
      </c>
      <c r="C680" s="730" t="s">
        <v>778</v>
      </c>
      <c r="E680" s="730" t="s">
        <v>9</v>
      </c>
      <c r="F680" s="730" t="s">
        <v>5</v>
      </c>
      <c r="G680" s="741">
        <v>30150</v>
      </c>
    </row>
    <row r="681" spans="1:7" ht="12.9" customHeight="1">
      <c r="A681" s="740">
        <v>12463</v>
      </c>
      <c r="C681" s="730" t="s">
        <v>779</v>
      </c>
      <c r="E681" s="730" t="s">
        <v>24</v>
      </c>
      <c r="F681" s="730" t="s">
        <v>5</v>
      </c>
      <c r="G681" s="741">
        <v>32224</v>
      </c>
    </row>
    <row r="682" spans="1:7" ht="12.9" customHeight="1">
      <c r="A682" s="740">
        <v>12484</v>
      </c>
      <c r="C682" s="730" t="s">
        <v>843</v>
      </c>
      <c r="E682" s="730" t="s">
        <v>18</v>
      </c>
      <c r="F682" s="730" t="s">
        <v>6</v>
      </c>
      <c r="G682" s="741">
        <v>23740</v>
      </c>
    </row>
    <row r="683" spans="1:7" ht="12.9" customHeight="1">
      <c r="A683" s="740">
        <v>12509</v>
      </c>
      <c r="C683" s="730" t="s">
        <v>896</v>
      </c>
      <c r="E683" s="730" t="s">
        <v>36</v>
      </c>
      <c r="F683" s="730" t="s">
        <v>8</v>
      </c>
      <c r="G683" s="741">
        <v>40267</v>
      </c>
    </row>
    <row r="684" spans="1:7" ht="12.9" customHeight="1">
      <c r="A684" s="740">
        <v>12510</v>
      </c>
      <c r="C684" s="730" t="s">
        <v>844</v>
      </c>
      <c r="E684" s="730" t="s">
        <v>36</v>
      </c>
      <c r="F684" s="730" t="s">
        <v>23</v>
      </c>
      <c r="G684" s="741">
        <v>38872</v>
      </c>
    </row>
    <row r="685" spans="1:7" ht="12.9" customHeight="1">
      <c r="A685" s="740">
        <v>12534</v>
      </c>
      <c r="C685" s="730" t="s">
        <v>783</v>
      </c>
      <c r="E685" s="730" t="s">
        <v>47</v>
      </c>
      <c r="F685" s="730" t="s">
        <v>5</v>
      </c>
      <c r="G685" s="741">
        <v>31448</v>
      </c>
    </row>
    <row r="686" spans="1:7" ht="12.9" customHeight="1">
      <c r="A686" s="740">
        <v>12547</v>
      </c>
      <c r="C686" s="730" t="s">
        <v>798</v>
      </c>
      <c r="E686" s="730" t="s">
        <v>9</v>
      </c>
      <c r="F686" s="730" t="s">
        <v>10</v>
      </c>
      <c r="G686" s="741">
        <v>26779</v>
      </c>
    </row>
    <row r="687" spans="1:7" ht="12.9" customHeight="1">
      <c r="A687" s="740">
        <v>12548</v>
      </c>
      <c r="C687" s="730" t="s">
        <v>799</v>
      </c>
      <c r="E687" s="730" t="s">
        <v>9</v>
      </c>
      <c r="F687" s="730" t="s">
        <v>10</v>
      </c>
      <c r="G687" s="741">
        <v>25073</v>
      </c>
    </row>
    <row r="688" spans="1:7" ht="12.9" customHeight="1">
      <c r="A688" s="740">
        <v>12610</v>
      </c>
      <c r="C688" s="730" t="s">
        <v>887</v>
      </c>
      <c r="E688" s="730" t="s">
        <v>3</v>
      </c>
      <c r="F688" s="730" t="s">
        <v>572</v>
      </c>
      <c r="G688" s="741">
        <v>39580</v>
      </c>
    </row>
    <row r="689" spans="1:8" ht="12.9" customHeight="1">
      <c r="A689" s="740">
        <v>12612</v>
      </c>
      <c r="C689" s="730" t="s">
        <v>845</v>
      </c>
      <c r="E689" s="730" t="s">
        <v>9</v>
      </c>
      <c r="F689" s="730" t="s">
        <v>6</v>
      </c>
      <c r="G689" s="741">
        <v>29755</v>
      </c>
    </row>
    <row r="690" spans="1:8" ht="12.9" customHeight="1">
      <c r="A690" s="740">
        <v>12616</v>
      </c>
      <c r="C690" s="730" t="s">
        <v>927</v>
      </c>
      <c r="E690" s="730" t="s">
        <v>3</v>
      </c>
      <c r="F690" s="730" t="s">
        <v>138</v>
      </c>
      <c r="G690" s="741">
        <v>39207</v>
      </c>
    </row>
    <row r="691" spans="1:8" ht="12.9" customHeight="1">
      <c r="A691" s="740">
        <v>12617</v>
      </c>
      <c r="C691" s="730" t="s">
        <v>1017</v>
      </c>
      <c r="E691" s="730" t="s">
        <v>3</v>
      </c>
      <c r="F691" s="730" t="s">
        <v>138</v>
      </c>
      <c r="G691" s="741">
        <v>39580</v>
      </c>
    </row>
    <row r="692" spans="1:8" ht="12.9" customHeight="1">
      <c r="A692" s="740">
        <v>12618</v>
      </c>
      <c r="C692" s="730" t="s">
        <v>945</v>
      </c>
      <c r="E692" s="730" t="s">
        <v>3</v>
      </c>
      <c r="F692" s="730" t="s">
        <v>23</v>
      </c>
      <c r="G692" s="741">
        <v>39468</v>
      </c>
    </row>
    <row r="693" spans="1:8" ht="12.9" customHeight="1">
      <c r="A693" s="740">
        <v>12619</v>
      </c>
      <c r="C693" s="730" t="s">
        <v>946</v>
      </c>
      <c r="E693" s="730" t="s">
        <v>3</v>
      </c>
      <c r="F693" s="730" t="s">
        <v>8</v>
      </c>
      <c r="G693" s="741">
        <v>39924</v>
      </c>
    </row>
    <row r="694" spans="1:8" ht="12.9" customHeight="1">
      <c r="A694" s="740">
        <v>12620</v>
      </c>
      <c r="C694" s="730" t="s">
        <v>787</v>
      </c>
      <c r="E694" s="730" t="s">
        <v>3</v>
      </c>
      <c r="F694" s="730" t="s">
        <v>138</v>
      </c>
      <c r="G694" s="741">
        <v>38294</v>
      </c>
    </row>
    <row r="695" spans="1:8" ht="12.9" customHeight="1">
      <c r="A695" s="740">
        <v>12621</v>
      </c>
      <c r="C695" s="730" t="s">
        <v>796</v>
      </c>
      <c r="E695" s="730" t="s">
        <v>3</v>
      </c>
      <c r="F695" s="730" t="s">
        <v>138</v>
      </c>
      <c r="G695" s="741">
        <v>38296</v>
      </c>
    </row>
    <row r="696" spans="1:8" ht="12.9" customHeight="1">
      <c r="A696" s="740">
        <v>12622</v>
      </c>
      <c r="C696" s="730" t="s">
        <v>794</v>
      </c>
      <c r="E696" s="730" t="s">
        <v>3</v>
      </c>
      <c r="F696" s="730" t="s">
        <v>10</v>
      </c>
      <c r="G696" s="741">
        <v>38296</v>
      </c>
      <c r="H696" s="2"/>
    </row>
    <row r="697" spans="1:8" ht="12.9" customHeight="1">
      <c r="A697" s="740">
        <v>12623</v>
      </c>
      <c r="C697" s="730" t="s">
        <v>780</v>
      </c>
      <c r="E697" s="730" t="s">
        <v>3</v>
      </c>
      <c r="F697" s="730" t="s">
        <v>138</v>
      </c>
      <c r="G697" s="741">
        <v>37860</v>
      </c>
      <c r="H697" s="2"/>
    </row>
    <row r="698" spans="1:8" ht="12.9" customHeight="1">
      <c r="A698" s="745">
        <v>12624</v>
      </c>
      <c r="C698" s="730" t="s">
        <v>781</v>
      </c>
      <c r="E698" s="730" t="s">
        <v>3</v>
      </c>
      <c r="F698" s="730" t="s">
        <v>138</v>
      </c>
      <c r="G698" s="746">
        <v>37739</v>
      </c>
      <c r="H698" s="2"/>
    </row>
    <row r="699" spans="1:8" ht="12.9" customHeight="1">
      <c r="A699" s="745">
        <v>12627</v>
      </c>
      <c r="C699" s="730" t="s">
        <v>810</v>
      </c>
      <c r="E699" s="730" t="s">
        <v>419</v>
      </c>
      <c r="F699" s="730" t="s">
        <v>5</v>
      </c>
      <c r="G699" s="746">
        <v>31286</v>
      </c>
      <c r="H699" s="2"/>
    </row>
    <row r="700" spans="1:8" ht="12.9" customHeight="1">
      <c r="A700" s="745">
        <v>12640</v>
      </c>
      <c r="C700" s="730" t="s">
        <v>795</v>
      </c>
      <c r="E700" s="730" t="s">
        <v>20</v>
      </c>
      <c r="F700" s="730" t="s">
        <v>6</v>
      </c>
      <c r="G700" s="746">
        <v>24172</v>
      </c>
    </row>
    <row r="701" spans="1:8" ht="12.9" customHeight="1">
      <c r="A701" s="745">
        <v>12641</v>
      </c>
      <c r="C701" s="730" t="s">
        <v>782</v>
      </c>
      <c r="E701" s="730" t="s">
        <v>9</v>
      </c>
      <c r="F701" s="730" t="s">
        <v>8</v>
      </c>
      <c r="G701" s="746">
        <v>37286</v>
      </c>
    </row>
    <row r="702" spans="1:8" ht="12.9" customHeight="1">
      <c r="A702" s="745">
        <v>12642</v>
      </c>
      <c r="C702" s="730" t="s">
        <v>1018</v>
      </c>
      <c r="E702" s="730" t="s">
        <v>9</v>
      </c>
      <c r="F702" s="730" t="s">
        <v>8</v>
      </c>
      <c r="G702" s="746">
        <v>40055</v>
      </c>
    </row>
    <row r="703" spans="1:8" ht="12.9" customHeight="1">
      <c r="A703" s="745">
        <v>12649</v>
      </c>
      <c r="C703" s="730" t="s">
        <v>872</v>
      </c>
      <c r="E703" s="730" t="s">
        <v>17</v>
      </c>
      <c r="F703" s="730" t="s">
        <v>23</v>
      </c>
      <c r="G703" s="746">
        <v>40012</v>
      </c>
    </row>
    <row r="704" spans="1:8" ht="12.9" customHeight="1">
      <c r="A704" s="745">
        <v>12650</v>
      </c>
      <c r="C704" s="730" t="s">
        <v>1019</v>
      </c>
      <c r="E704" s="730" t="s">
        <v>7</v>
      </c>
      <c r="F704" s="730" t="s">
        <v>968</v>
      </c>
      <c r="G704" s="746">
        <v>40015</v>
      </c>
    </row>
    <row r="705" spans="1:7" ht="12.9" customHeight="1">
      <c r="A705" s="745">
        <v>12651</v>
      </c>
      <c r="C705" s="730" t="s">
        <v>800</v>
      </c>
      <c r="E705" s="730" t="s">
        <v>36</v>
      </c>
      <c r="F705" s="730" t="s">
        <v>138</v>
      </c>
      <c r="G705" s="746">
        <v>38124</v>
      </c>
    </row>
    <row r="706" spans="1:7" ht="12.9" customHeight="1">
      <c r="A706" s="745">
        <v>12654</v>
      </c>
      <c r="C706" s="730" t="s">
        <v>847</v>
      </c>
      <c r="E706" s="730" t="s">
        <v>36</v>
      </c>
      <c r="F706" s="730" t="s">
        <v>6</v>
      </c>
      <c r="G706" s="746">
        <v>26043</v>
      </c>
    </row>
    <row r="707" spans="1:7" ht="12.9" customHeight="1">
      <c r="A707" s="745">
        <v>12655</v>
      </c>
      <c r="C707" s="730" t="s">
        <v>848</v>
      </c>
      <c r="E707" s="730" t="s">
        <v>36</v>
      </c>
      <c r="F707" s="730" t="s">
        <v>10</v>
      </c>
      <c r="G707" s="746">
        <v>28296</v>
      </c>
    </row>
    <row r="708" spans="1:7" ht="12.9" customHeight="1">
      <c r="A708" s="745">
        <v>12661</v>
      </c>
      <c r="C708" s="730" t="s">
        <v>822</v>
      </c>
      <c r="E708" s="730" t="s">
        <v>3</v>
      </c>
      <c r="F708" s="730" t="s">
        <v>6</v>
      </c>
      <c r="G708" s="746">
        <v>27258</v>
      </c>
    </row>
    <row r="709" spans="1:7" ht="12.9" customHeight="1">
      <c r="A709" s="745">
        <v>12663</v>
      </c>
      <c r="C709" s="730" t="s">
        <v>824</v>
      </c>
      <c r="E709" s="730" t="s">
        <v>36</v>
      </c>
      <c r="F709" s="730" t="s">
        <v>572</v>
      </c>
      <c r="G709" s="746">
        <v>38769</v>
      </c>
    </row>
    <row r="710" spans="1:7" ht="12.9" customHeight="1">
      <c r="A710" s="745">
        <v>12664</v>
      </c>
      <c r="C710" s="730" t="s">
        <v>947</v>
      </c>
      <c r="E710" s="730" t="s">
        <v>16</v>
      </c>
      <c r="F710" s="730" t="s">
        <v>572</v>
      </c>
      <c r="G710" s="746">
        <v>40164</v>
      </c>
    </row>
    <row r="711" spans="1:7" ht="12.9" customHeight="1">
      <c r="A711" s="745">
        <v>12699</v>
      </c>
      <c r="C711" s="730" t="s">
        <v>793</v>
      </c>
      <c r="E711" s="730" t="s">
        <v>3</v>
      </c>
      <c r="F711" s="730" t="s">
        <v>5</v>
      </c>
      <c r="G711" s="746">
        <v>36709</v>
      </c>
    </row>
    <row r="712" spans="1:7" ht="12.9" customHeight="1">
      <c r="A712" s="745">
        <v>12722</v>
      </c>
      <c r="C712" s="730" t="s">
        <v>801</v>
      </c>
      <c r="E712" s="730" t="s">
        <v>36</v>
      </c>
      <c r="F712" s="730" t="s">
        <v>138</v>
      </c>
      <c r="G712" s="746">
        <v>37958</v>
      </c>
    </row>
    <row r="713" spans="1:7" ht="12.9" customHeight="1">
      <c r="A713" s="745">
        <v>12741</v>
      </c>
      <c r="C713" s="730" t="s">
        <v>802</v>
      </c>
      <c r="E713" s="730" t="s">
        <v>36</v>
      </c>
      <c r="F713" s="730" t="s">
        <v>138</v>
      </c>
      <c r="G713" s="746">
        <v>37761</v>
      </c>
    </row>
    <row r="714" spans="1:7" ht="12.9" customHeight="1">
      <c r="A714" s="745">
        <v>12748</v>
      </c>
      <c r="C714" s="730" t="s">
        <v>948</v>
      </c>
      <c r="E714" s="730" t="s">
        <v>7</v>
      </c>
      <c r="F714" s="730" t="s">
        <v>8</v>
      </c>
      <c r="G714" s="746">
        <v>39126</v>
      </c>
    </row>
    <row r="715" spans="1:7" ht="12.9" customHeight="1">
      <c r="A715" s="745">
        <v>12804</v>
      </c>
      <c r="C715" s="730" t="s">
        <v>797</v>
      </c>
      <c r="E715" s="730" t="s">
        <v>880</v>
      </c>
      <c r="F715" s="730" t="s">
        <v>5</v>
      </c>
      <c r="G715" s="746">
        <v>31208</v>
      </c>
    </row>
    <row r="716" spans="1:7" ht="12.9" customHeight="1">
      <c r="A716" s="745">
        <v>12817</v>
      </c>
      <c r="C716" s="730" t="s">
        <v>849</v>
      </c>
      <c r="E716" s="730" t="s">
        <v>15</v>
      </c>
      <c r="F716" s="730" t="s">
        <v>879</v>
      </c>
      <c r="G716" s="746">
        <v>38408</v>
      </c>
    </row>
    <row r="717" spans="1:7" ht="12.9" customHeight="1">
      <c r="A717" s="745">
        <v>12818</v>
      </c>
      <c r="C717" s="730" t="s">
        <v>1020</v>
      </c>
      <c r="E717" s="730" t="s">
        <v>9</v>
      </c>
      <c r="F717" s="730" t="s">
        <v>8</v>
      </c>
      <c r="G717" s="746">
        <v>40476</v>
      </c>
    </row>
    <row r="718" spans="1:7" ht="12.9" customHeight="1">
      <c r="A718" s="745">
        <v>12823</v>
      </c>
      <c r="C718" s="730" t="s">
        <v>806</v>
      </c>
      <c r="E718" s="730" t="s">
        <v>3</v>
      </c>
      <c r="F718" s="730" t="s">
        <v>23</v>
      </c>
      <c r="G718" s="746">
        <v>38346</v>
      </c>
    </row>
    <row r="719" spans="1:7" ht="12.9" customHeight="1">
      <c r="A719" s="745">
        <v>12824</v>
      </c>
      <c r="C719" s="730" t="s">
        <v>949</v>
      </c>
      <c r="E719" s="730" t="s">
        <v>22</v>
      </c>
      <c r="F719" s="730" t="s">
        <v>8</v>
      </c>
      <c r="G719" s="746">
        <v>39952</v>
      </c>
    </row>
    <row r="720" spans="1:7" ht="12.9" customHeight="1">
      <c r="A720" s="745">
        <v>12825</v>
      </c>
      <c r="C720" s="730" t="s">
        <v>805</v>
      </c>
      <c r="E720" s="730" t="s">
        <v>4</v>
      </c>
      <c r="F720" s="730" t="s">
        <v>5</v>
      </c>
      <c r="G720" s="746">
        <v>32469</v>
      </c>
    </row>
    <row r="721" spans="1:7" ht="12.9" customHeight="1">
      <c r="A721" s="745">
        <v>12836</v>
      </c>
      <c r="C721" s="730" t="s">
        <v>814</v>
      </c>
      <c r="E721" s="730" t="s">
        <v>3</v>
      </c>
      <c r="F721" s="730" t="s">
        <v>6</v>
      </c>
      <c r="G721" s="746">
        <v>28471</v>
      </c>
    </row>
    <row r="722" spans="1:7" ht="12.9" customHeight="1">
      <c r="A722" s="745">
        <v>12837</v>
      </c>
      <c r="C722" s="730" t="s">
        <v>950</v>
      </c>
      <c r="E722" s="730" t="s">
        <v>3</v>
      </c>
      <c r="F722" s="730" t="s">
        <v>572</v>
      </c>
      <c r="G722" s="746">
        <v>40572</v>
      </c>
    </row>
    <row r="723" spans="1:7" ht="12.9" customHeight="1">
      <c r="A723" s="745">
        <v>12852</v>
      </c>
      <c r="C723" s="730" t="s">
        <v>912</v>
      </c>
      <c r="E723" s="730" t="s">
        <v>18</v>
      </c>
      <c r="F723" s="730" t="s">
        <v>138</v>
      </c>
      <c r="G723" s="746">
        <v>39401</v>
      </c>
    </row>
    <row r="724" spans="1:7" ht="12.9" customHeight="1">
      <c r="A724" s="745">
        <v>12854</v>
      </c>
      <c r="C724" s="730" t="s">
        <v>850</v>
      </c>
      <c r="E724" s="730" t="s">
        <v>18</v>
      </c>
      <c r="F724" s="730" t="s">
        <v>6</v>
      </c>
      <c r="G724" s="746">
        <v>26947</v>
      </c>
    </row>
    <row r="725" spans="1:7" ht="12.9" customHeight="1">
      <c r="A725" s="740">
        <v>12863</v>
      </c>
      <c r="C725" s="730" t="s">
        <v>851</v>
      </c>
      <c r="E725" s="730" t="s">
        <v>36</v>
      </c>
      <c r="F725" s="730" t="s">
        <v>968</v>
      </c>
      <c r="G725" s="741">
        <v>38769</v>
      </c>
    </row>
    <row r="726" spans="1:7" ht="12.9" customHeight="1">
      <c r="A726" s="745">
        <v>12875</v>
      </c>
      <c r="C726" s="730" t="s">
        <v>852</v>
      </c>
      <c r="E726" s="730" t="s">
        <v>22</v>
      </c>
      <c r="F726" s="730" t="s">
        <v>5</v>
      </c>
      <c r="G726" s="746">
        <v>30994</v>
      </c>
    </row>
    <row r="727" spans="1:7" ht="12.9" customHeight="1">
      <c r="A727" s="745">
        <v>12876</v>
      </c>
      <c r="C727" s="730" t="s">
        <v>951</v>
      </c>
      <c r="E727" s="730" t="s">
        <v>22</v>
      </c>
      <c r="F727" s="730" t="s">
        <v>8</v>
      </c>
      <c r="G727" s="746">
        <v>40052</v>
      </c>
    </row>
    <row r="728" spans="1:7" ht="12.9" customHeight="1">
      <c r="A728" s="745">
        <v>12947</v>
      </c>
      <c r="C728" s="730" t="s">
        <v>853</v>
      </c>
      <c r="E728" s="730" t="s">
        <v>854</v>
      </c>
      <c r="F728" s="730" t="s">
        <v>6</v>
      </c>
      <c r="G728" s="746">
        <v>28872</v>
      </c>
    </row>
    <row r="729" spans="1:7" ht="12.9" customHeight="1">
      <c r="A729" s="745">
        <v>12953</v>
      </c>
      <c r="C729" s="730" t="s">
        <v>891</v>
      </c>
      <c r="E729" s="730" t="s">
        <v>36</v>
      </c>
      <c r="F729" s="730" t="s">
        <v>572</v>
      </c>
      <c r="G729" s="746">
        <v>39927</v>
      </c>
    </row>
    <row r="730" spans="1:7" ht="12.9" customHeight="1">
      <c r="A730" s="745">
        <v>12961</v>
      </c>
      <c r="C730" s="730" t="s">
        <v>823</v>
      </c>
      <c r="E730" s="730" t="s">
        <v>36</v>
      </c>
      <c r="F730" s="730" t="s">
        <v>23</v>
      </c>
      <c r="G730" s="746">
        <v>38701</v>
      </c>
    </row>
    <row r="731" spans="1:7" ht="12.9" customHeight="1">
      <c r="A731" s="745">
        <v>12967</v>
      </c>
      <c r="C731" s="730" t="s">
        <v>825</v>
      </c>
      <c r="E731" s="730" t="s">
        <v>3</v>
      </c>
      <c r="F731" s="730" t="s">
        <v>23</v>
      </c>
      <c r="G731" s="746">
        <v>38123</v>
      </c>
    </row>
    <row r="732" spans="1:7" ht="12.9" customHeight="1">
      <c r="A732" s="745">
        <v>12968</v>
      </c>
      <c r="C732" s="730" t="s">
        <v>826</v>
      </c>
      <c r="E732" s="730" t="s">
        <v>3</v>
      </c>
      <c r="F732" s="730" t="s">
        <v>138</v>
      </c>
      <c r="G732" s="746">
        <v>38055</v>
      </c>
    </row>
    <row r="733" spans="1:7" ht="12.9" customHeight="1">
      <c r="A733" s="740">
        <v>12970</v>
      </c>
      <c r="C733" s="730" t="s">
        <v>1021</v>
      </c>
      <c r="E733" s="730" t="s">
        <v>20</v>
      </c>
      <c r="F733" s="730" t="s">
        <v>6</v>
      </c>
      <c r="G733" s="741">
        <v>26782</v>
      </c>
    </row>
    <row r="734" spans="1:7" ht="12.9" customHeight="1">
      <c r="A734" s="740">
        <v>12971</v>
      </c>
      <c r="C734" s="730" t="s">
        <v>871</v>
      </c>
      <c r="E734" s="730" t="s">
        <v>17</v>
      </c>
      <c r="F734" s="730" t="s">
        <v>23</v>
      </c>
      <c r="G734" s="741">
        <v>39470</v>
      </c>
    </row>
    <row r="735" spans="1:7" ht="12.9" customHeight="1">
      <c r="A735" s="740">
        <v>12972</v>
      </c>
      <c r="C735" s="730" t="s">
        <v>890</v>
      </c>
      <c r="E735" s="730" t="s">
        <v>17</v>
      </c>
      <c r="F735" s="730" t="s">
        <v>8</v>
      </c>
      <c r="G735" s="741">
        <v>40354</v>
      </c>
    </row>
    <row r="736" spans="1:7" ht="12.9" customHeight="1">
      <c r="A736" s="740">
        <v>12977</v>
      </c>
      <c r="C736" s="730" t="s">
        <v>952</v>
      </c>
      <c r="E736" s="730" t="s">
        <v>7</v>
      </c>
      <c r="F736" s="730" t="s">
        <v>968</v>
      </c>
      <c r="G736" s="741">
        <v>40559</v>
      </c>
    </row>
    <row r="737" spans="1:7" ht="12.9" customHeight="1">
      <c r="A737" s="740">
        <v>12979</v>
      </c>
      <c r="C737" s="730" t="s">
        <v>953</v>
      </c>
      <c r="E737" s="730" t="s">
        <v>7</v>
      </c>
      <c r="F737" s="730" t="s">
        <v>572</v>
      </c>
      <c r="G737" s="741">
        <v>40585</v>
      </c>
    </row>
    <row r="738" spans="1:7" ht="12.9" customHeight="1">
      <c r="A738" s="740">
        <v>12982</v>
      </c>
      <c r="C738" s="730" t="s">
        <v>855</v>
      </c>
      <c r="E738" s="730" t="s">
        <v>36</v>
      </c>
      <c r="F738" s="730" t="s">
        <v>10</v>
      </c>
      <c r="G738" s="741">
        <v>28112</v>
      </c>
    </row>
    <row r="739" spans="1:7" ht="12.9" customHeight="1">
      <c r="A739" s="740">
        <v>12983</v>
      </c>
      <c r="C739" s="730" t="s">
        <v>865</v>
      </c>
      <c r="E739" s="730" t="s">
        <v>36</v>
      </c>
      <c r="F739" s="730" t="s">
        <v>23</v>
      </c>
      <c r="G739" s="741">
        <v>39526</v>
      </c>
    </row>
    <row r="740" spans="1:7" ht="12.9" customHeight="1">
      <c r="A740" s="740">
        <v>12986</v>
      </c>
      <c r="C740" s="730" t="s">
        <v>954</v>
      </c>
      <c r="E740" s="730" t="s">
        <v>17</v>
      </c>
      <c r="F740" s="730" t="s">
        <v>572</v>
      </c>
      <c r="G740" s="741">
        <v>40749</v>
      </c>
    </row>
    <row r="741" spans="1:7" ht="12.9" customHeight="1">
      <c r="A741" s="740">
        <v>12991</v>
      </c>
      <c r="C741" s="730" t="s">
        <v>955</v>
      </c>
      <c r="E741" s="730" t="s">
        <v>956</v>
      </c>
      <c r="F741" s="730" t="s">
        <v>572</v>
      </c>
      <c r="G741" s="741">
        <v>40731</v>
      </c>
    </row>
    <row r="742" spans="1:7" ht="12.9" customHeight="1">
      <c r="A742" s="740">
        <v>12999</v>
      </c>
      <c r="C742" s="730" t="s">
        <v>856</v>
      </c>
      <c r="E742" s="730" t="s">
        <v>47</v>
      </c>
      <c r="F742" s="730" t="s">
        <v>5</v>
      </c>
      <c r="G742" s="741">
        <v>33207</v>
      </c>
    </row>
    <row r="743" spans="1:7" ht="12.9" customHeight="1">
      <c r="A743" s="740">
        <v>13008</v>
      </c>
      <c r="C743" s="730" t="s">
        <v>841</v>
      </c>
      <c r="E743" s="730" t="s">
        <v>881</v>
      </c>
      <c r="F743" s="730" t="s">
        <v>5</v>
      </c>
      <c r="G743" s="741">
        <v>38114</v>
      </c>
    </row>
    <row r="744" spans="1:7" ht="12.9" customHeight="1">
      <c r="A744" s="740">
        <v>13017</v>
      </c>
      <c r="C744" s="730" t="s">
        <v>873</v>
      </c>
      <c r="E744" s="730" t="s">
        <v>17</v>
      </c>
      <c r="F744" s="730" t="s">
        <v>6</v>
      </c>
      <c r="G744" s="741">
        <v>28036</v>
      </c>
    </row>
    <row r="745" spans="1:7" ht="12.9" customHeight="1">
      <c r="A745" s="740">
        <v>13019</v>
      </c>
      <c r="C745" s="730" t="s">
        <v>905</v>
      </c>
      <c r="E745" s="730" t="s">
        <v>3</v>
      </c>
      <c r="F745" s="730" t="s">
        <v>6</v>
      </c>
      <c r="G745" s="741">
        <v>28215</v>
      </c>
    </row>
    <row r="746" spans="1:7" ht="12.9" customHeight="1">
      <c r="A746" s="740">
        <v>13020</v>
      </c>
      <c r="C746" s="730" t="s">
        <v>1071</v>
      </c>
      <c r="E746" s="730" t="s">
        <v>3</v>
      </c>
      <c r="F746" s="730" t="s">
        <v>968</v>
      </c>
      <c r="G746" s="741"/>
    </row>
    <row r="747" spans="1:7" ht="12.9" customHeight="1">
      <c r="A747" s="740">
        <v>13021</v>
      </c>
      <c r="C747" s="730" t="s">
        <v>857</v>
      </c>
      <c r="E747" s="730" t="s">
        <v>3</v>
      </c>
      <c r="F747" s="730" t="s">
        <v>23</v>
      </c>
      <c r="G747" s="741">
        <v>38771</v>
      </c>
    </row>
    <row r="748" spans="1:7" ht="12.9" customHeight="1">
      <c r="A748" s="740">
        <v>13033</v>
      </c>
      <c r="C748" s="730" t="s">
        <v>957</v>
      </c>
      <c r="E748" s="730" t="s">
        <v>3</v>
      </c>
      <c r="F748" s="730" t="s">
        <v>10</v>
      </c>
      <c r="G748" s="741">
        <v>39612</v>
      </c>
    </row>
    <row r="749" spans="1:7" ht="12.9" customHeight="1">
      <c r="A749" s="740">
        <v>13040</v>
      </c>
      <c r="C749" s="730" t="s">
        <v>916</v>
      </c>
      <c r="E749" s="730" t="s">
        <v>18</v>
      </c>
      <c r="F749" s="730" t="s">
        <v>6</v>
      </c>
      <c r="G749" s="741">
        <v>26507</v>
      </c>
    </row>
    <row r="750" spans="1:7" ht="12.9" customHeight="1">
      <c r="A750" s="740">
        <v>13054</v>
      </c>
      <c r="C750" s="730" t="s">
        <v>1022</v>
      </c>
      <c r="E750" s="730" t="s">
        <v>7</v>
      </c>
      <c r="F750" s="730" t="s">
        <v>8</v>
      </c>
      <c r="G750" s="741">
        <v>39920</v>
      </c>
    </row>
    <row r="751" spans="1:7" ht="12.9" customHeight="1">
      <c r="A751" s="740">
        <v>13056</v>
      </c>
      <c r="C751" s="730" t="s">
        <v>1023</v>
      </c>
      <c r="E751" s="730" t="s">
        <v>9</v>
      </c>
      <c r="F751" s="730" t="s">
        <v>968</v>
      </c>
      <c r="G751" s="741">
        <v>40981</v>
      </c>
    </row>
    <row r="752" spans="1:7" ht="12.9" customHeight="1">
      <c r="A752" s="740">
        <v>13063</v>
      </c>
      <c r="C752" s="730" t="s">
        <v>1024</v>
      </c>
      <c r="E752" s="730" t="s">
        <v>17</v>
      </c>
      <c r="F752" s="730" t="s">
        <v>560</v>
      </c>
      <c r="G752" s="741">
        <v>42936</v>
      </c>
    </row>
    <row r="753" spans="1:8" ht="12.9" customHeight="1">
      <c r="A753" s="740">
        <v>13069</v>
      </c>
      <c r="C753" s="730" t="s">
        <v>1025</v>
      </c>
      <c r="E753" s="730" t="s">
        <v>1026</v>
      </c>
      <c r="F753" s="730" t="s">
        <v>1027</v>
      </c>
      <c r="G753" s="741">
        <v>39299</v>
      </c>
    </row>
    <row r="754" spans="1:8" ht="12.9" customHeight="1">
      <c r="A754" s="740">
        <v>13075</v>
      </c>
      <c r="C754" s="730" t="s">
        <v>831</v>
      </c>
      <c r="E754" s="730" t="s">
        <v>22</v>
      </c>
      <c r="F754" s="730" t="s">
        <v>6</v>
      </c>
      <c r="G754" s="741">
        <v>26929</v>
      </c>
    </row>
    <row r="755" spans="1:8" ht="12.9" customHeight="1">
      <c r="A755" s="740">
        <v>13078</v>
      </c>
      <c r="C755" s="730" t="s">
        <v>888</v>
      </c>
      <c r="E755" s="730" t="s">
        <v>884</v>
      </c>
      <c r="F755" s="730" t="s">
        <v>23</v>
      </c>
      <c r="G755" s="741">
        <v>39641</v>
      </c>
    </row>
    <row r="756" spans="1:8" ht="12.9" customHeight="1">
      <c r="A756" s="740">
        <v>13114</v>
      </c>
      <c r="C756" s="730" t="s">
        <v>858</v>
      </c>
      <c r="E756" s="730" t="s">
        <v>15</v>
      </c>
      <c r="F756" s="730" t="s">
        <v>10</v>
      </c>
      <c r="G756" s="741">
        <v>31470</v>
      </c>
    </row>
    <row r="757" spans="1:8" ht="12.9" customHeight="1">
      <c r="A757" s="740">
        <v>13115</v>
      </c>
      <c r="C757" s="730" t="s">
        <v>859</v>
      </c>
      <c r="E757" s="730" t="s">
        <v>15</v>
      </c>
      <c r="F757" s="730" t="s">
        <v>6</v>
      </c>
      <c r="G757" s="741">
        <v>29927</v>
      </c>
    </row>
    <row r="758" spans="1:8" ht="12.9" customHeight="1">
      <c r="A758" s="740">
        <v>13116</v>
      </c>
      <c r="C758" s="730" t="s">
        <v>910</v>
      </c>
      <c r="E758" s="730" t="s">
        <v>36</v>
      </c>
      <c r="F758" s="730" t="s">
        <v>10</v>
      </c>
      <c r="G758" s="741">
        <v>30287</v>
      </c>
    </row>
    <row r="759" spans="1:8" ht="12.9" customHeight="1">
      <c r="A759" s="740">
        <v>13118</v>
      </c>
      <c r="C759" s="730" t="s">
        <v>860</v>
      </c>
      <c r="E759" s="730" t="s">
        <v>3</v>
      </c>
      <c r="F759" s="730" t="s">
        <v>10</v>
      </c>
      <c r="G759" s="741">
        <v>37480</v>
      </c>
    </row>
    <row r="760" spans="1:8" ht="12.9" customHeight="1">
      <c r="A760" s="740">
        <v>13135</v>
      </c>
      <c r="C760" s="730" t="s">
        <v>866</v>
      </c>
      <c r="E760" s="730" t="s">
        <v>15</v>
      </c>
      <c r="F760" s="730" t="s">
        <v>23</v>
      </c>
      <c r="G760" s="741">
        <v>39251</v>
      </c>
      <c r="H760" s="1" t="s">
        <v>1089</v>
      </c>
    </row>
    <row r="761" spans="1:8" ht="12.9" customHeight="1">
      <c r="A761" s="740">
        <v>13138</v>
      </c>
      <c r="C761" s="730" t="s">
        <v>958</v>
      </c>
      <c r="E761" s="730" t="s">
        <v>22</v>
      </c>
      <c r="F761" s="730" t="s">
        <v>572</v>
      </c>
      <c r="G761" s="741">
        <v>40837</v>
      </c>
    </row>
    <row r="762" spans="1:8" ht="12.9" customHeight="1">
      <c r="A762" s="740">
        <v>13139</v>
      </c>
      <c r="C762" s="730" t="s">
        <v>959</v>
      </c>
      <c r="E762" s="730" t="s">
        <v>22</v>
      </c>
      <c r="F762" s="730" t="s">
        <v>8</v>
      </c>
      <c r="G762" s="741">
        <v>40024</v>
      </c>
    </row>
    <row r="763" spans="1:8" ht="12.9" customHeight="1">
      <c r="A763" s="740">
        <v>13142</v>
      </c>
      <c r="C763" s="730" t="s">
        <v>867</v>
      </c>
      <c r="E763" s="730" t="s">
        <v>15</v>
      </c>
      <c r="F763" s="730" t="s">
        <v>23</v>
      </c>
      <c r="G763" s="741">
        <v>39425</v>
      </c>
    </row>
    <row r="764" spans="1:8" ht="12.9" customHeight="1">
      <c r="A764" s="740">
        <v>13147</v>
      </c>
      <c r="C764" s="730" t="s">
        <v>960</v>
      </c>
      <c r="E764" s="730" t="s">
        <v>16</v>
      </c>
      <c r="F764" s="730" t="s">
        <v>10</v>
      </c>
      <c r="G764" s="741">
        <v>30498</v>
      </c>
    </row>
    <row r="765" spans="1:8" ht="12.9" customHeight="1">
      <c r="A765" s="740">
        <v>13157</v>
      </c>
      <c r="C765" s="730" t="s">
        <v>875</v>
      </c>
      <c r="E765" s="730" t="s">
        <v>3</v>
      </c>
      <c r="F765" s="730" t="s">
        <v>138</v>
      </c>
      <c r="G765" s="741">
        <v>39348</v>
      </c>
    </row>
    <row r="766" spans="1:8" ht="12.9" customHeight="1">
      <c r="A766" s="740">
        <v>13158</v>
      </c>
      <c r="C766" s="730" t="s">
        <v>961</v>
      </c>
      <c r="E766" s="730" t="s">
        <v>3</v>
      </c>
      <c r="F766" s="730" t="s">
        <v>572</v>
      </c>
      <c r="G766" s="741">
        <v>40852</v>
      </c>
    </row>
    <row r="767" spans="1:8" ht="12.9" customHeight="1">
      <c r="A767" s="740">
        <v>13161</v>
      </c>
      <c r="C767" s="730" t="s">
        <v>894</v>
      </c>
      <c r="E767" s="730" t="s">
        <v>36</v>
      </c>
      <c r="F767" s="730" t="s">
        <v>23</v>
      </c>
      <c r="G767" s="741">
        <v>38485</v>
      </c>
    </row>
    <row r="768" spans="1:8" ht="12.9" customHeight="1">
      <c r="A768" s="740">
        <v>13170</v>
      </c>
      <c r="C768" s="730" t="s">
        <v>1087</v>
      </c>
      <c r="E768" s="730" t="s">
        <v>7</v>
      </c>
      <c r="F768" s="730" t="s">
        <v>10</v>
      </c>
      <c r="G768" s="741"/>
    </row>
    <row r="769" spans="1:7" ht="12.9" customHeight="1">
      <c r="A769" s="740">
        <v>13171</v>
      </c>
      <c r="C769" s="730" t="s">
        <v>962</v>
      </c>
      <c r="E769" s="730" t="s">
        <v>7</v>
      </c>
      <c r="F769" s="730" t="s">
        <v>138</v>
      </c>
      <c r="G769" s="741">
        <v>39218</v>
      </c>
    </row>
    <row r="770" spans="1:7" ht="12.9" customHeight="1">
      <c r="A770" s="740">
        <v>13173</v>
      </c>
      <c r="C770" s="730" t="s">
        <v>1028</v>
      </c>
      <c r="E770" s="730" t="s">
        <v>7</v>
      </c>
      <c r="F770" s="730" t="s">
        <v>8</v>
      </c>
      <c r="G770" s="741">
        <v>40300</v>
      </c>
    </row>
    <row r="771" spans="1:7" ht="12.9" customHeight="1">
      <c r="A771" s="740">
        <v>13197</v>
      </c>
      <c r="C771" s="730" t="s">
        <v>914</v>
      </c>
      <c r="E771" s="730" t="s">
        <v>18</v>
      </c>
      <c r="F771" s="730" t="s">
        <v>10</v>
      </c>
      <c r="G771" s="741">
        <v>32390</v>
      </c>
    </row>
    <row r="772" spans="1:7" ht="12.9" customHeight="1">
      <c r="A772" s="740">
        <v>13198</v>
      </c>
      <c r="C772" s="730" t="s">
        <v>926</v>
      </c>
      <c r="E772" s="730" t="s">
        <v>7</v>
      </c>
      <c r="F772" s="730" t="s">
        <v>138</v>
      </c>
      <c r="G772" s="741">
        <v>38932</v>
      </c>
    </row>
    <row r="773" spans="1:7" ht="12.9" customHeight="1">
      <c r="A773" s="740">
        <v>13199</v>
      </c>
      <c r="C773" s="730" t="s">
        <v>868</v>
      </c>
      <c r="E773" s="730" t="s">
        <v>7</v>
      </c>
      <c r="F773" s="730" t="s">
        <v>138</v>
      </c>
      <c r="G773" s="741">
        <v>39268</v>
      </c>
    </row>
    <row r="774" spans="1:7" ht="12.9" customHeight="1">
      <c r="A774" s="740">
        <v>13203</v>
      </c>
      <c r="C774" s="730" t="s">
        <v>1029</v>
      </c>
      <c r="E774" s="730" t="s">
        <v>17</v>
      </c>
      <c r="F774" s="730" t="s">
        <v>10</v>
      </c>
      <c r="G774" s="741">
        <v>33432</v>
      </c>
    </row>
    <row r="775" spans="1:7" ht="12.9" customHeight="1">
      <c r="A775" s="740">
        <v>13204</v>
      </c>
      <c r="C775" s="730" t="s">
        <v>1030</v>
      </c>
      <c r="E775" s="730" t="s">
        <v>17</v>
      </c>
      <c r="F775" s="730" t="s">
        <v>6</v>
      </c>
      <c r="G775" s="741">
        <v>24500</v>
      </c>
    </row>
    <row r="776" spans="1:7" ht="12.9" customHeight="1">
      <c r="A776" s="740">
        <v>13208</v>
      </c>
      <c r="C776" s="730" t="s">
        <v>963</v>
      </c>
      <c r="E776" s="730" t="s">
        <v>22</v>
      </c>
      <c r="F776" s="730" t="s">
        <v>637</v>
      </c>
      <c r="G776" s="741">
        <v>40490</v>
      </c>
    </row>
    <row r="777" spans="1:7" ht="12.9" customHeight="1">
      <c r="A777" s="740">
        <v>13209</v>
      </c>
      <c r="C777" s="730" t="s">
        <v>902</v>
      </c>
      <c r="E777" s="730" t="s">
        <v>22</v>
      </c>
      <c r="F777" s="730" t="s">
        <v>5</v>
      </c>
      <c r="G777" s="741">
        <v>30854</v>
      </c>
    </row>
    <row r="778" spans="1:7" ht="12.9" customHeight="1">
      <c r="A778" s="740">
        <v>13215</v>
      </c>
      <c r="C778" s="730" t="s">
        <v>964</v>
      </c>
      <c r="E778" s="730" t="s">
        <v>17</v>
      </c>
      <c r="F778" s="730" t="s">
        <v>8</v>
      </c>
      <c r="G778" s="741">
        <v>40597</v>
      </c>
    </row>
    <row r="779" spans="1:7" ht="12.9" customHeight="1">
      <c r="A779" s="740">
        <v>13219</v>
      </c>
      <c r="C779" s="730" t="s">
        <v>904</v>
      </c>
      <c r="E779" s="730" t="s">
        <v>7</v>
      </c>
      <c r="F779" s="730" t="s">
        <v>138</v>
      </c>
      <c r="G779" s="741">
        <v>40165</v>
      </c>
    </row>
    <row r="780" spans="1:7" ht="12.9" customHeight="1">
      <c r="A780" s="740">
        <v>13220</v>
      </c>
      <c r="C780" s="730" t="s">
        <v>1031</v>
      </c>
      <c r="E780" s="730" t="s">
        <v>7</v>
      </c>
      <c r="F780" s="730" t="s">
        <v>10</v>
      </c>
      <c r="G780" s="741">
        <v>37425</v>
      </c>
    </row>
    <row r="781" spans="1:7" ht="12.9" customHeight="1">
      <c r="A781" s="740">
        <v>13234</v>
      </c>
      <c r="C781" s="730" t="s">
        <v>917</v>
      </c>
      <c r="E781" s="730" t="s">
        <v>18</v>
      </c>
      <c r="F781" s="730" t="s">
        <v>6</v>
      </c>
      <c r="G781" s="741">
        <v>26222</v>
      </c>
    </row>
    <row r="782" spans="1:7" ht="12.9" customHeight="1">
      <c r="A782" s="740">
        <v>13236</v>
      </c>
      <c r="C782" s="730" t="s">
        <v>913</v>
      </c>
      <c r="E782" s="730" t="s">
        <v>18</v>
      </c>
      <c r="F782" s="730" t="s">
        <v>8</v>
      </c>
      <c r="G782" s="741">
        <v>39434</v>
      </c>
    </row>
    <row r="783" spans="1:7" ht="12.9" customHeight="1">
      <c r="A783" s="740">
        <v>13238</v>
      </c>
      <c r="C783" s="730" t="s">
        <v>1032</v>
      </c>
      <c r="E783" s="730" t="s">
        <v>18</v>
      </c>
      <c r="F783" s="730" t="s">
        <v>1107</v>
      </c>
      <c r="G783" s="741">
        <v>40203</v>
      </c>
    </row>
    <row r="784" spans="1:7" ht="12.9" customHeight="1">
      <c r="A784" s="740">
        <v>13244</v>
      </c>
      <c r="C784" s="730" t="s">
        <v>965</v>
      </c>
      <c r="E784" s="730" t="s">
        <v>17</v>
      </c>
      <c r="F784" s="730" t="s">
        <v>10</v>
      </c>
      <c r="G784" s="741">
        <v>29494</v>
      </c>
    </row>
    <row r="785" spans="1:7" ht="12.9" customHeight="1">
      <c r="A785" s="740">
        <v>13246</v>
      </c>
      <c r="C785" s="730" t="s">
        <v>1033</v>
      </c>
      <c r="E785" s="730" t="s">
        <v>17</v>
      </c>
      <c r="F785" s="730" t="s">
        <v>968</v>
      </c>
      <c r="G785" s="741">
        <v>41323</v>
      </c>
    </row>
    <row r="786" spans="1:7" ht="12.9" customHeight="1">
      <c r="A786" s="740">
        <v>13254</v>
      </c>
      <c r="C786" s="730" t="s">
        <v>864</v>
      </c>
      <c r="E786" s="730" t="s">
        <v>36</v>
      </c>
      <c r="F786" s="730" t="s">
        <v>8</v>
      </c>
      <c r="G786" s="741">
        <v>39460</v>
      </c>
    </row>
    <row r="787" spans="1:7" ht="12.9" customHeight="1">
      <c r="A787" s="740">
        <v>13255</v>
      </c>
      <c r="C787" s="730" t="s">
        <v>919</v>
      </c>
      <c r="E787" s="730" t="s">
        <v>36</v>
      </c>
      <c r="F787" s="730" t="s">
        <v>542</v>
      </c>
      <c r="G787" s="741">
        <v>40245</v>
      </c>
    </row>
    <row r="788" spans="1:7" ht="12.9" customHeight="1">
      <c r="A788" s="740">
        <v>13256</v>
      </c>
      <c r="C788" s="730" t="s">
        <v>1034</v>
      </c>
      <c r="E788" s="730" t="s">
        <v>36</v>
      </c>
      <c r="F788" s="730" t="s">
        <v>968</v>
      </c>
      <c r="G788" s="741">
        <v>41222</v>
      </c>
    </row>
    <row r="789" spans="1:7" ht="12.9" customHeight="1">
      <c r="A789" s="740">
        <v>13257</v>
      </c>
      <c r="C789" s="730" t="s">
        <v>1035</v>
      </c>
      <c r="E789" s="730" t="s">
        <v>36</v>
      </c>
      <c r="F789" s="730" t="s">
        <v>968</v>
      </c>
      <c r="G789" s="741">
        <v>40951</v>
      </c>
    </row>
    <row r="790" spans="1:7" ht="12.9" customHeight="1">
      <c r="A790" s="740">
        <v>13259</v>
      </c>
      <c r="C790" s="730" t="s">
        <v>869</v>
      </c>
      <c r="E790" s="730" t="s">
        <v>36</v>
      </c>
      <c r="F790" s="730" t="s">
        <v>6</v>
      </c>
      <c r="G790" s="741">
        <v>28513</v>
      </c>
    </row>
    <row r="791" spans="1:7" ht="12.9" customHeight="1">
      <c r="A791" s="740">
        <v>13291</v>
      </c>
      <c r="C791" s="730" t="s">
        <v>889</v>
      </c>
      <c r="E791" s="730" t="s">
        <v>36</v>
      </c>
      <c r="F791" s="730" t="s">
        <v>8</v>
      </c>
      <c r="G791" s="741">
        <v>39491</v>
      </c>
    </row>
    <row r="792" spans="1:7" ht="12" customHeight="1">
      <c r="A792" s="740">
        <v>13305</v>
      </c>
      <c r="C792" s="730" t="s">
        <v>915</v>
      </c>
      <c r="E792" s="730" t="s">
        <v>18</v>
      </c>
      <c r="F792" s="730" t="s">
        <v>5</v>
      </c>
      <c r="G792" s="741">
        <v>29659</v>
      </c>
    </row>
    <row r="793" spans="1:7" ht="12" customHeight="1">
      <c r="A793" s="740">
        <v>13315</v>
      </c>
      <c r="C793" s="730" t="s">
        <v>1036</v>
      </c>
      <c r="E793" s="730" t="s">
        <v>9</v>
      </c>
      <c r="F793" s="730" t="s">
        <v>8</v>
      </c>
      <c r="G793" s="741">
        <v>40056</v>
      </c>
    </row>
    <row r="794" spans="1:7" ht="12" customHeight="1">
      <c r="A794" s="740">
        <v>13320</v>
      </c>
      <c r="C794" s="730" t="s">
        <v>1068</v>
      </c>
      <c r="E794" s="730" t="s">
        <v>17</v>
      </c>
      <c r="F794" s="730" t="s">
        <v>968</v>
      </c>
      <c r="G794" s="741"/>
    </row>
    <row r="795" spans="1:7" ht="12.9" customHeight="1">
      <c r="A795" s="740">
        <v>13329</v>
      </c>
      <c r="C795" s="730" t="s">
        <v>1037</v>
      </c>
      <c r="E795" s="730" t="s">
        <v>36</v>
      </c>
      <c r="F795" s="730" t="s">
        <v>968</v>
      </c>
      <c r="G795" s="741">
        <v>41278</v>
      </c>
    </row>
    <row r="796" spans="1:7" ht="12.9" customHeight="1">
      <c r="A796" s="740">
        <v>13330</v>
      </c>
      <c r="C796" s="730" t="s">
        <v>1038</v>
      </c>
      <c r="E796" s="730" t="s">
        <v>36</v>
      </c>
      <c r="F796" s="730" t="s">
        <v>23</v>
      </c>
      <c r="G796" s="741">
        <v>39498</v>
      </c>
    </row>
    <row r="797" spans="1:7" ht="12.9" customHeight="1">
      <c r="A797" s="740">
        <v>13332</v>
      </c>
      <c r="C797" s="730" t="s">
        <v>1039</v>
      </c>
      <c r="E797" s="730" t="s">
        <v>36</v>
      </c>
      <c r="F797" s="730" t="s">
        <v>572</v>
      </c>
      <c r="G797" s="741">
        <v>41495</v>
      </c>
    </row>
    <row r="798" spans="1:7" ht="12.9" customHeight="1">
      <c r="A798" s="740">
        <v>13333</v>
      </c>
      <c r="C798" s="730" t="s">
        <v>897</v>
      </c>
      <c r="E798" s="730" t="s">
        <v>36</v>
      </c>
      <c r="F798" s="730" t="s">
        <v>572</v>
      </c>
      <c r="G798" s="741">
        <v>40100</v>
      </c>
    </row>
    <row r="799" spans="1:7" ht="12.9" customHeight="1">
      <c r="A799" s="740">
        <v>13334</v>
      </c>
      <c r="C799" s="730" t="s">
        <v>877</v>
      </c>
      <c r="E799" s="730" t="s">
        <v>9</v>
      </c>
      <c r="F799" s="730" t="s">
        <v>5</v>
      </c>
      <c r="G799" s="741">
        <v>32770</v>
      </c>
    </row>
    <row r="800" spans="1:7" ht="12.9" customHeight="1">
      <c r="A800" s="740">
        <v>13340</v>
      </c>
      <c r="C800" s="730" t="s">
        <v>903</v>
      </c>
      <c r="E800" s="730" t="s">
        <v>15</v>
      </c>
      <c r="F800" s="730" t="s">
        <v>6</v>
      </c>
      <c r="G800" s="741">
        <v>27371</v>
      </c>
    </row>
    <row r="801" spans="1:8" ht="12.9" customHeight="1">
      <c r="A801" s="740">
        <v>13342</v>
      </c>
      <c r="C801" s="730" t="s">
        <v>1070</v>
      </c>
      <c r="E801" s="730" t="s">
        <v>36</v>
      </c>
      <c r="F801" s="730" t="s">
        <v>10</v>
      </c>
      <c r="G801" s="741">
        <v>31654</v>
      </c>
    </row>
    <row r="802" spans="1:8" ht="12.9" customHeight="1">
      <c r="A802" s="740">
        <v>13343</v>
      </c>
      <c r="C802" s="730" t="s">
        <v>878</v>
      </c>
      <c r="E802" s="730" t="s">
        <v>36</v>
      </c>
      <c r="F802" s="730" t="s">
        <v>10</v>
      </c>
      <c r="G802" s="741">
        <v>22850</v>
      </c>
    </row>
    <row r="803" spans="1:8" ht="12.9" customHeight="1">
      <c r="A803" s="740">
        <v>13347</v>
      </c>
      <c r="C803" s="730" t="s">
        <v>893</v>
      </c>
      <c r="E803" s="730" t="s">
        <v>15</v>
      </c>
      <c r="F803" s="730" t="s">
        <v>23</v>
      </c>
      <c r="G803" s="741">
        <v>38605</v>
      </c>
    </row>
    <row r="804" spans="1:8" ht="12.9" customHeight="1">
      <c r="A804" s="740">
        <v>13348</v>
      </c>
      <c r="C804" s="730" t="s">
        <v>892</v>
      </c>
      <c r="E804" s="730" t="s">
        <v>15</v>
      </c>
      <c r="F804" s="730" t="s">
        <v>23</v>
      </c>
      <c r="G804" s="741">
        <v>38529</v>
      </c>
    </row>
    <row r="805" spans="1:8" ht="12.9" customHeight="1">
      <c r="A805" s="740">
        <v>13356</v>
      </c>
      <c r="C805" s="730" t="s">
        <v>1040</v>
      </c>
      <c r="E805" s="730" t="s">
        <v>22</v>
      </c>
      <c r="F805" s="730" t="s">
        <v>8</v>
      </c>
      <c r="G805" s="741">
        <v>40439</v>
      </c>
    </row>
    <row r="806" spans="1:8" ht="12.9" customHeight="1">
      <c r="A806" s="740">
        <v>13357</v>
      </c>
      <c r="C806" s="730" t="s">
        <v>966</v>
      </c>
      <c r="E806" s="730" t="s">
        <v>22</v>
      </c>
      <c r="F806" s="730" t="s">
        <v>138</v>
      </c>
      <c r="G806" s="741">
        <v>39342</v>
      </c>
    </row>
    <row r="807" spans="1:8" ht="12.9" customHeight="1">
      <c r="A807" s="740">
        <v>13358</v>
      </c>
      <c r="C807" s="730" t="s">
        <v>901</v>
      </c>
      <c r="E807" s="730" t="s">
        <v>22</v>
      </c>
      <c r="F807" s="730" t="s">
        <v>10</v>
      </c>
      <c r="G807" s="741">
        <v>30925</v>
      </c>
    </row>
    <row r="808" spans="1:8" ht="12.9" customHeight="1">
      <c r="A808" s="740">
        <v>13366</v>
      </c>
      <c r="C808" s="730" t="s">
        <v>911</v>
      </c>
      <c r="E808" s="730" t="s">
        <v>36</v>
      </c>
      <c r="F808" s="730" t="s">
        <v>10</v>
      </c>
      <c r="G808" s="741">
        <v>31305</v>
      </c>
    </row>
    <row r="809" spans="1:8" ht="12.9" customHeight="1">
      <c r="A809" s="740">
        <v>13367</v>
      </c>
      <c r="C809" s="730" t="s">
        <v>898</v>
      </c>
      <c r="E809" s="730" t="s">
        <v>36</v>
      </c>
      <c r="F809" s="730" t="s">
        <v>572</v>
      </c>
      <c r="G809" s="741">
        <v>40179</v>
      </c>
    </row>
    <row r="810" spans="1:8" ht="12.9" customHeight="1">
      <c r="A810" s="740">
        <v>13368</v>
      </c>
      <c r="C810" s="730" t="s">
        <v>895</v>
      </c>
      <c r="E810" s="730" t="s">
        <v>36</v>
      </c>
      <c r="F810" s="730" t="s">
        <v>10</v>
      </c>
      <c r="G810" s="741">
        <v>29016</v>
      </c>
    </row>
    <row r="811" spans="1:8" ht="12.9" customHeight="1">
      <c r="A811" s="740">
        <v>13372</v>
      </c>
      <c r="C811" s="730" t="s">
        <v>900</v>
      </c>
      <c r="E811" s="730" t="s">
        <v>22</v>
      </c>
      <c r="F811" s="730" t="s">
        <v>10</v>
      </c>
      <c r="G811" s="741">
        <v>36562</v>
      </c>
    </row>
    <row r="812" spans="1:8" ht="12.9" customHeight="1">
      <c r="A812" s="740">
        <v>13373</v>
      </c>
      <c r="C812" s="730" t="s">
        <v>899</v>
      </c>
      <c r="E812" s="730" t="s">
        <v>22</v>
      </c>
      <c r="F812" s="730" t="s">
        <v>10</v>
      </c>
      <c r="G812" s="741">
        <v>36650</v>
      </c>
    </row>
    <row r="813" spans="1:8" ht="12.9" customHeight="1">
      <c r="A813" s="740">
        <v>13396</v>
      </c>
      <c r="C813" s="730" t="s">
        <v>967</v>
      </c>
      <c r="E813" s="730" t="s">
        <v>15</v>
      </c>
      <c r="F813" s="730" t="s">
        <v>968</v>
      </c>
      <c r="G813" s="741">
        <v>40902</v>
      </c>
    </row>
    <row r="814" spans="1:8" ht="12.9" customHeight="1">
      <c r="A814" s="740">
        <v>13427</v>
      </c>
      <c r="C814" s="730" t="s">
        <v>1041</v>
      </c>
      <c r="E814" s="730" t="s">
        <v>4</v>
      </c>
      <c r="F814" s="730" t="s">
        <v>8</v>
      </c>
      <c r="G814" s="741">
        <v>39956</v>
      </c>
    </row>
    <row r="815" spans="1:8" ht="12.9" customHeight="1">
      <c r="A815" s="740">
        <v>13470</v>
      </c>
      <c r="C815" s="730" t="s">
        <v>921</v>
      </c>
      <c r="E815" s="730" t="s">
        <v>20</v>
      </c>
      <c r="F815" s="730" t="s">
        <v>5</v>
      </c>
      <c r="G815" s="741">
        <v>37414</v>
      </c>
    </row>
    <row r="816" spans="1:8" ht="12.9" customHeight="1">
      <c r="A816" s="740">
        <v>13471</v>
      </c>
      <c r="C816" s="730" t="s">
        <v>923</v>
      </c>
      <c r="E816" s="730" t="s">
        <v>20</v>
      </c>
      <c r="F816" s="730" t="s">
        <v>6</v>
      </c>
      <c r="G816" s="741">
        <v>29816</v>
      </c>
      <c r="H816" s="1" t="s">
        <v>1089</v>
      </c>
    </row>
    <row r="817" spans="1:7" ht="12.9" customHeight="1">
      <c r="A817" s="740">
        <v>13472</v>
      </c>
      <c r="C817" s="730" t="s">
        <v>922</v>
      </c>
      <c r="E817" s="730" t="s">
        <v>836</v>
      </c>
      <c r="F817" s="730" t="s">
        <v>5</v>
      </c>
      <c r="G817" s="741">
        <v>33647</v>
      </c>
    </row>
    <row r="818" spans="1:7" ht="12.9" customHeight="1">
      <c r="A818" s="740">
        <v>13473</v>
      </c>
      <c r="C818" s="730" t="s">
        <v>920</v>
      </c>
      <c r="E818" s="730" t="s">
        <v>836</v>
      </c>
      <c r="F818" s="730" t="s">
        <v>10</v>
      </c>
      <c r="G818" s="741">
        <v>25305</v>
      </c>
    </row>
    <row r="819" spans="1:7" ht="12.9" customHeight="1">
      <c r="A819" s="740">
        <v>13474</v>
      </c>
      <c r="C819" s="730" t="s">
        <v>924</v>
      </c>
      <c r="E819" s="730" t="s">
        <v>20</v>
      </c>
      <c r="F819" s="730" t="s">
        <v>10</v>
      </c>
      <c r="G819" s="741">
        <v>26119</v>
      </c>
    </row>
    <row r="820" spans="1:7" ht="12.9" customHeight="1">
      <c r="A820" s="740">
        <v>13476</v>
      </c>
      <c r="C820" s="730" t="s">
        <v>931</v>
      </c>
      <c r="E820" s="730" t="s">
        <v>15</v>
      </c>
      <c r="F820" s="730" t="s">
        <v>10</v>
      </c>
      <c r="G820" s="741">
        <v>29298</v>
      </c>
    </row>
    <row r="821" spans="1:7" ht="12.9" customHeight="1">
      <c r="A821" s="740">
        <v>13477</v>
      </c>
      <c r="C821" s="730" t="s">
        <v>933</v>
      </c>
      <c r="E821" s="730" t="s">
        <v>17</v>
      </c>
      <c r="F821" s="730" t="s">
        <v>10</v>
      </c>
      <c r="G821" s="741">
        <v>26020</v>
      </c>
    </row>
    <row r="822" spans="1:7" ht="12.9" customHeight="1">
      <c r="A822" s="740">
        <v>13511</v>
      </c>
      <c r="C822" s="730" t="s">
        <v>925</v>
      </c>
      <c r="E822" s="730" t="s">
        <v>7</v>
      </c>
      <c r="F822" s="730" t="s">
        <v>6</v>
      </c>
      <c r="G822" s="741">
        <v>28307</v>
      </c>
    </row>
    <row r="823" spans="1:7" ht="12.9" customHeight="1">
      <c r="A823" s="740">
        <v>13514</v>
      </c>
      <c r="C823" s="730" t="s">
        <v>929</v>
      </c>
      <c r="E823" s="730" t="s">
        <v>15</v>
      </c>
      <c r="F823" s="730" t="s">
        <v>8</v>
      </c>
      <c r="G823" s="741">
        <v>39114</v>
      </c>
    </row>
    <row r="824" spans="1:7" ht="12.9" customHeight="1">
      <c r="A824" s="740">
        <v>13515</v>
      </c>
      <c r="C824" s="730" t="s">
        <v>930</v>
      </c>
      <c r="E824" s="730" t="s">
        <v>15</v>
      </c>
      <c r="F824" s="730" t="s">
        <v>8</v>
      </c>
      <c r="G824" s="741">
        <v>39190</v>
      </c>
    </row>
    <row r="825" spans="1:7" ht="12.9" customHeight="1">
      <c r="A825" s="740">
        <v>13516</v>
      </c>
      <c r="C825" s="730" t="s">
        <v>928</v>
      </c>
      <c r="E825" s="730" t="s">
        <v>3</v>
      </c>
      <c r="F825" s="730" t="s">
        <v>572</v>
      </c>
      <c r="G825" s="741">
        <v>39149</v>
      </c>
    </row>
    <row r="826" spans="1:7" ht="12.9" customHeight="1">
      <c r="A826" s="740">
        <v>13518</v>
      </c>
      <c r="C826" s="730" t="s">
        <v>934</v>
      </c>
      <c r="E826" s="730" t="s">
        <v>17</v>
      </c>
      <c r="F826" s="730" t="s">
        <v>10</v>
      </c>
      <c r="G826" s="741">
        <v>26742</v>
      </c>
    </row>
    <row r="827" spans="1:7" ht="12.9" customHeight="1">
      <c r="A827" s="740">
        <v>13550</v>
      </c>
      <c r="C827" s="730" t="s">
        <v>1106</v>
      </c>
      <c r="E827" s="730" t="s">
        <v>18</v>
      </c>
      <c r="F827" s="730" t="s">
        <v>8</v>
      </c>
      <c r="G827" s="741">
        <v>41229</v>
      </c>
    </row>
    <row r="828" spans="1:7" ht="12.9" customHeight="1">
      <c r="A828" s="740">
        <v>13552</v>
      </c>
      <c r="C828" s="730" t="s">
        <v>969</v>
      </c>
      <c r="E828" s="730" t="s">
        <v>22</v>
      </c>
      <c r="F828" s="730" t="s">
        <v>10</v>
      </c>
      <c r="G828" s="741">
        <v>20057</v>
      </c>
    </row>
    <row r="829" spans="1:7" ht="12.9" customHeight="1">
      <c r="A829" s="740">
        <v>13560</v>
      </c>
      <c r="C829" s="730" t="s">
        <v>1042</v>
      </c>
      <c r="E829" s="730" t="s">
        <v>22</v>
      </c>
      <c r="F829" s="730" t="s">
        <v>8</v>
      </c>
      <c r="G829" s="741">
        <v>40516</v>
      </c>
    </row>
    <row r="830" spans="1:7" ht="12.9" customHeight="1">
      <c r="A830" s="740">
        <v>13565</v>
      </c>
      <c r="C830" s="730" t="s">
        <v>1043</v>
      </c>
      <c r="E830" s="730" t="s">
        <v>17</v>
      </c>
      <c r="F830" s="730" t="s">
        <v>572</v>
      </c>
      <c r="G830" s="741">
        <v>40694</v>
      </c>
    </row>
    <row r="831" spans="1:7" ht="12.9" customHeight="1">
      <c r="A831" s="740">
        <v>13567</v>
      </c>
      <c r="C831" s="730" t="s">
        <v>970</v>
      </c>
      <c r="E831" s="730" t="s">
        <v>17</v>
      </c>
      <c r="F831" s="730" t="s">
        <v>6</v>
      </c>
      <c r="G831" s="741">
        <v>29834</v>
      </c>
    </row>
    <row r="832" spans="1:7" ht="12.9" customHeight="1">
      <c r="A832" s="740">
        <v>13568</v>
      </c>
      <c r="C832" s="730" t="s">
        <v>971</v>
      </c>
      <c r="E832" s="730" t="s">
        <v>36</v>
      </c>
      <c r="F832" s="730" t="s">
        <v>10</v>
      </c>
      <c r="G832" s="741">
        <v>29656</v>
      </c>
    </row>
    <row r="833" spans="1:8" ht="12.9" customHeight="1">
      <c r="A833" s="740">
        <v>13571</v>
      </c>
      <c r="C833" s="730" t="s">
        <v>972</v>
      </c>
      <c r="E833" s="730" t="s">
        <v>7</v>
      </c>
      <c r="F833" s="730" t="s">
        <v>10</v>
      </c>
      <c r="G833" s="741">
        <v>37684</v>
      </c>
    </row>
    <row r="834" spans="1:8" ht="12.9" customHeight="1">
      <c r="A834" s="740">
        <v>13580</v>
      </c>
      <c r="C834" s="730" t="s">
        <v>1095</v>
      </c>
      <c r="E834" s="730" t="s">
        <v>9</v>
      </c>
      <c r="F834" s="730" t="s">
        <v>1044</v>
      </c>
      <c r="G834" s="741">
        <v>41299</v>
      </c>
    </row>
    <row r="835" spans="1:8" ht="12.9" customHeight="1">
      <c r="A835" s="740">
        <v>13636</v>
      </c>
      <c r="C835" s="730" t="s">
        <v>973</v>
      </c>
      <c r="E835" s="730" t="s">
        <v>15</v>
      </c>
      <c r="F835" s="730" t="s">
        <v>6</v>
      </c>
      <c r="G835" s="741">
        <v>28156</v>
      </c>
    </row>
    <row r="836" spans="1:8" ht="12.9" customHeight="1">
      <c r="A836" s="740">
        <v>13640</v>
      </c>
      <c r="C836" s="730" t="s">
        <v>974</v>
      </c>
      <c r="E836" s="730" t="s">
        <v>15</v>
      </c>
      <c r="F836" s="730" t="s">
        <v>10</v>
      </c>
      <c r="G836" s="741">
        <v>36550</v>
      </c>
      <c r="H836" s="1" t="s">
        <v>1089</v>
      </c>
    </row>
    <row r="837" spans="1:8" ht="12.9" customHeight="1">
      <c r="A837" s="740">
        <v>13641</v>
      </c>
      <c r="C837" s="730" t="s">
        <v>975</v>
      </c>
      <c r="E837" s="730" t="s">
        <v>15</v>
      </c>
      <c r="F837" s="730" t="s">
        <v>23</v>
      </c>
      <c r="G837" s="741">
        <v>39476</v>
      </c>
      <c r="H837" s="1" t="s">
        <v>1089</v>
      </c>
    </row>
    <row r="838" spans="1:8" ht="12.9" customHeight="1">
      <c r="A838" s="740">
        <v>13642</v>
      </c>
      <c r="C838" s="730" t="s">
        <v>976</v>
      </c>
      <c r="E838" s="730" t="s">
        <v>20</v>
      </c>
      <c r="F838" s="730" t="s">
        <v>5</v>
      </c>
      <c r="G838" s="741">
        <v>31467</v>
      </c>
    </row>
    <row r="839" spans="1:8" ht="12.9" customHeight="1">
      <c r="A839" s="740">
        <v>13644</v>
      </c>
      <c r="C839" s="730" t="s">
        <v>977</v>
      </c>
      <c r="F839" s="730" t="s">
        <v>6</v>
      </c>
      <c r="G839" s="741">
        <v>27772</v>
      </c>
    </row>
    <row r="840" spans="1:8" ht="12.9" customHeight="1">
      <c r="A840" s="740">
        <v>13645</v>
      </c>
      <c r="C840" s="730" t="s">
        <v>978</v>
      </c>
      <c r="E840" s="730" t="s">
        <v>17</v>
      </c>
      <c r="F840" s="730" t="s">
        <v>6</v>
      </c>
      <c r="G840" s="741">
        <v>27954</v>
      </c>
    </row>
    <row r="841" spans="1:8" ht="12.9" customHeight="1">
      <c r="A841" s="740">
        <v>13646</v>
      </c>
      <c r="C841" s="730" t="s">
        <v>1045</v>
      </c>
      <c r="E841" s="730" t="s">
        <v>4</v>
      </c>
      <c r="F841" s="730" t="s">
        <v>5</v>
      </c>
      <c r="G841" s="741">
        <v>34895</v>
      </c>
    </row>
    <row r="842" spans="1:8" ht="12.9" customHeight="1">
      <c r="A842" s="740">
        <v>13647</v>
      </c>
      <c r="C842" s="730" t="s">
        <v>1046</v>
      </c>
      <c r="E842" s="730" t="s">
        <v>4</v>
      </c>
      <c r="F842" s="730" t="s">
        <v>5</v>
      </c>
      <c r="G842" s="741">
        <v>35724</v>
      </c>
    </row>
    <row r="843" spans="1:8" ht="12.9" customHeight="1">
      <c r="A843" s="740">
        <v>13655</v>
      </c>
      <c r="C843" s="730" t="s">
        <v>1047</v>
      </c>
      <c r="E843" s="730" t="s">
        <v>9</v>
      </c>
      <c r="F843" s="730" t="s">
        <v>968</v>
      </c>
      <c r="G843" s="741">
        <v>42011</v>
      </c>
    </row>
    <row r="844" spans="1:8" ht="12.9" customHeight="1">
      <c r="A844" s="740">
        <v>13661</v>
      </c>
      <c r="C844" s="730" t="s">
        <v>1048</v>
      </c>
      <c r="E844" s="730" t="s">
        <v>3</v>
      </c>
      <c r="F844" s="730" t="s">
        <v>572</v>
      </c>
      <c r="G844" s="741">
        <v>40833</v>
      </c>
    </row>
    <row r="845" spans="1:8" ht="12.9" customHeight="1">
      <c r="A845" s="740">
        <v>13668</v>
      </c>
      <c r="C845" s="729" t="s">
        <v>1049</v>
      </c>
      <c r="D845" s="728"/>
      <c r="E845" s="728" t="s">
        <v>4</v>
      </c>
      <c r="F845" s="747" t="s">
        <v>968</v>
      </c>
      <c r="G845" s="731">
        <v>41074</v>
      </c>
    </row>
    <row r="846" spans="1:8" ht="12.9" customHeight="1">
      <c r="A846" s="740">
        <v>13671</v>
      </c>
      <c r="C846" s="730" t="s">
        <v>1050</v>
      </c>
      <c r="E846" s="730" t="s">
        <v>3</v>
      </c>
      <c r="F846" s="730" t="s">
        <v>572</v>
      </c>
      <c r="G846" s="741">
        <v>40680</v>
      </c>
    </row>
    <row r="847" spans="1:8" ht="12.9" customHeight="1">
      <c r="A847" s="740">
        <v>13672</v>
      </c>
      <c r="C847" s="730" t="s">
        <v>1051</v>
      </c>
      <c r="E847" s="730" t="s">
        <v>3</v>
      </c>
      <c r="F847" s="730" t="s">
        <v>572</v>
      </c>
      <c r="G847" s="741">
        <v>41625</v>
      </c>
    </row>
    <row r="848" spans="1:8" ht="12.9" customHeight="1">
      <c r="A848" s="740">
        <v>13674</v>
      </c>
      <c r="C848" s="730" t="s">
        <v>1052</v>
      </c>
      <c r="E848" s="730" t="s">
        <v>36</v>
      </c>
      <c r="F848" s="730" t="s">
        <v>10</v>
      </c>
      <c r="G848" s="741">
        <v>29286</v>
      </c>
    </row>
    <row r="849" spans="1:8" ht="12.9" customHeight="1">
      <c r="A849" s="740">
        <v>13678</v>
      </c>
      <c r="C849" s="730" t="s">
        <v>1053</v>
      </c>
      <c r="E849" s="730" t="s">
        <v>3</v>
      </c>
      <c r="F849" s="730" t="s">
        <v>10</v>
      </c>
      <c r="G849" s="741">
        <v>29282</v>
      </c>
    </row>
    <row r="850" spans="1:8" ht="12.9" customHeight="1">
      <c r="A850" s="740">
        <v>13684</v>
      </c>
      <c r="C850" s="730" t="s">
        <v>1054</v>
      </c>
      <c r="E850" s="730" t="s">
        <v>749</v>
      </c>
      <c r="F850" s="730" t="s">
        <v>8</v>
      </c>
      <c r="G850" s="741">
        <v>39577</v>
      </c>
    </row>
    <row r="851" spans="1:8" ht="12.9" customHeight="1">
      <c r="A851" s="727">
        <v>13700</v>
      </c>
      <c r="B851" s="730"/>
      <c r="C851" s="728" t="s">
        <v>1105</v>
      </c>
      <c r="D851" s="728"/>
      <c r="E851" s="728" t="s">
        <v>18</v>
      </c>
      <c r="F851" s="747" t="s">
        <v>968</v>
      </c>
      <c r="G851" s="731">
        <v>41433</v>
      </c>
    </row>
    <row r="852" spans="1:8" ht="12.9" customHeight="1">
      <c r="A852" s="740">
        <v>13721</v>
      </c>
      <c r="C852" s="730" t="s">
        <v>1055</v>
      </c>
      <c r="E852" s="730" t="s">
        <v>7</v>
      </c>
      <c r="F852" s="730" t="s">
        <v>138</v>
      </c>
      <c r="G852" s="741">
        <v>39402</v>
      </c>
    </row>
    <row r="853" spans="1:8" ht="12.9" customHeight="1">
      <c r="A853" s="740">
        <v>13731</v>
      </c>
      <c r="C853" s="730" t="s">
        <v>1056</v>
      </c>
      <c r="E853" s="730" t="s">
        <v>749</v>
      </c>
      <c r="F853" s="730" t="s">
        <v>6</v>
      </c>
      <c r="G853" s="741">
        <v>28962</v>
      </c>
    </row>
    <row r="854" spans="1:8" ht="12.9" customHeight="1">
      <c r="A854" s="740">
        <v>13756</v>
      </c>
      <c r="C854" s="730" t="s">
        <v>1057</v>
      </c>
      <c r="E854" s="730" t="s">
        <v>749</v>
      </c>
      <c r="F854" s="730" t="s">
        <v>5</v>
      </c>
      <c r="G854" s="741">
        <v>33333</v>
      </c>
    </row>
    <row r="855" spans="1:8" ht="12.9" customHeight="1">
      <c r="A855" s="740">
        <v>13757</v>
      </c>
      <c r="C855" s="730" t="s">
        <v>1058</v>
      </c>
      <c r="E855" s="730" t="s">
        <v>749</v>
      </c>
      <c r="F855" s="730" t="s">
        <v>6</v>
      </c>
      <c r="G855" s="741">
        <v>26419</v>
      </c>
    </row>
    <row r="856" spans="1:8" ht="12.9" customHeight="1">
      <c r="A856" s="740">
        <v>17057</v>
      </c>
      <c r="C856" s="730" t="s">
        <v>1059</v>
      </c>
      <c r="E856" s="730" t="s">
        <v>15</v>
      </c>
      <c r="F856" s="730" t="s">
        <v>6</v>
      </c>
      <c r="G856" s="741">
        <v>30214</v>
      </c>
    </row>
    <row r="857" spans="1:8" ht="12.9" customHeight="1">
      <c r="A857" s="740">
        <v>17079</v>
      </c>
      <c r="C857" s="730" t="s">
        <v>1060</v>
      </c>
      <c r="E857" s="730" t="s">
        <v>711</v>
      </c>
      <c r="F857" s="730" t="s">
        <v>10</v>
      </c>
      <c r="G857" s="741">
        <v>32488</v>
      </c>
    </row>
    <row r="858" spans="1:8" ht="12.9" customHeight="1">
      <c r="A858" s="740">
        <v>17083</v>
      </c>
      <c r="C858" s="730" t="s">
        <v>1061</v>
      </c>
      <c r="E858" s="730" t="s">
        <v>711</v>
      </c>
      <c r="F858" s="730" t="s">
        <v>10</v>
      </c>
      <c r="G858" s="741">
        <v>30461</v>
      </c>
    </row>
    <row r="859" spans="1:8" ht="12.9" customHeight="1">
      <c r="A859" s="740">
        <v>17084</v>
      </c>
      <c r="C859" s="730" t="s">
        <v>1073</v>
      </c>
      <c r="E859" s="730" t="s">
        <v>711</v>
      </c>
      <c r="F859" s="730" t="s">
        <v>10</v>
      </c>
      <c r="G859" s="741">
        <v>29999</v>
      </c>
    </row>
    <row r="860" spans="1:8" ht="12.9" customHeight="1">
      <c r="A860" s="740">
        <v>17086</v>
      </c>
      <c r="C860" s="730" t="s">
        <v>1010</v>
      </c>
      <c r="E860" s="730" t="s">
        <v>7</v>
      </c>
      <c r="F860" s="730" t="s">
        <v>908</v>
      </c>
      <c r="G860" s="741">
        <v>33685</v>
      </c>
      <c r="H860" s="1" t="s">
        <v>1089</v>
      </c>
    </row>
    <row r="861" spans="1:8" ht="12.9" customHeight="1">
      <c r="A861" s="740">
        <v>17145</v>
      </c>
      <c r="C861" s="730" t="s">
        <v>1062</v>
      </c>
      <c r="E861" s="730" t="s">
        <v>15</v>
      </c>
      <c r="F861" s="730" t="s">
        <v>846</v>
      </c>
      <c r="G861" s="741">
        <v>38595</v>
      </c>
    </row>
    <row r="862" spans="1:8" ht="12.9" customHeight="1">
      <c r="A862" s="740">
        <v>17180</v>
      </c>
      <c r="C862" s="730" t="s">
        <v>1063</v>
      </c>
      <c r="E862" s="730" t="s">
        <v>15</v>
      </c>
      <c r="F862" s="730" t="s">
        <v>1064</v>
      </c>
      <c r="G862" s="741">
        <v>36550</v>
      </c>
    </row>
    <row r="863" spans="1:8" ht="12.9" customHeight="1">
      <c r="A863" s="740">
        <v>17181</v>
      </c>
      <c r="C863" s="730" t="s">
        <v>1065</v>
      </c>
      <c r="E863" s="730" t="s">
        <v>7</v>
      </c>
      <c r="F863" s="730" t="s">
        <v>1066</v>
      </c>
      <c r="G863" s="741">
        <v>29391</v>
      </c>
    </row>
    <row r="864" spans="1:8" ht="12.9" customHeight="1">
      <c r="A864" s="740">
        <v>17270</v>
      </c>
      <c r="C864" s="730" t="s">
        <v>1067</v>
      </c>
      <c r="E864" s="728" t="s">
        <v>1000</v>
      </c>
      <c r="F864" s="730" t="s">
        <v>23</v>
      </c>
      <c r="G864" s="741">
        <v>38847</v>
      </c>
    </row>
    <row r="865" spans="1:7" ht="12.9" customHeight="1">
      <c r="A865" s="740" t="s">
        <v>1099</v>
      </c>
      <c r="C865" s="730" t="s">
        <v>1100</v>
      </c>
      <c r="E865" s="730" t="s">
        <v>3</v>
      </c>
      <c r="F865" s="730" t="s">
        <v>6</v>
      </c>
      <c r="G865" s="740"/>
    </row>
    <row r="866" spans="1:7" ht="12.9" customHeight="1">
      <c r="A866" s="740" t="s">
        <v>1110</v>
      </c>
      <c r="C866" s="730" t="s">
        <v>1111</v>
      </c>
      <c r="E866" s="730" t="s">
        <v>18</v>
      </c>
      <c r="F866" s="730" t="s">
        <v>5</v>
      </c>
      <c r="G866" s="741">
        <v>43877</v>
      </c>
    </row>
    <row r="867" spans="1:7" ht="12.9" customHeight="1">
      <c r="A867" s="848" t="s">
        <v>1098</v>
      </c>
      <c r="C867" s="730" t="s">
        <v>1075</v>
      </c>
      <c r="E867" s="730" t="s">
        <v>18</v>
      </c>
      <c r="F867" s="730" t="s">
        <v>5</v>
      </c>
      <c r="G867" s="744">
        <v>28885</v>
      </c>
    </row>
    <row r="868" spans="1:7" ht="12.9" customHeight="1">
      <c r="A868" s="740" t="s">
        <v>1092</v>
      </c>
      <c r="C868" s="730" t="s">
        <v>1007</v>
      </c>
      <c r="E868" s="730" t="s">
        <v>7</v>
      </c>
      <c r="F868" s="730" t="s">
        <v>997</v>
      </c>
      <c r="G868" s="740"/>
    </row>
    <row r="869" spans="1:7" ht="12.9" customHeight="1">
      <c r="A869" s="740" t="s">
        <v>1117</v>
      </c>
      <c r="C869" s="730" t="s">
        <v>1010</v>
      </c>
      <c r="E869" s="730" t="s">
        <v>7</v>
      </c>
      <c r="F869" s="730" t="s">
        <v>10</v>
      </c>
      <c r="G869" s="740"/>
    </row>
    <row r="870" spans="1:7" ht="12.9" customHeight="1">
      <c r="A870" s="848" t="s">
        <v>1080</v>
      </c>
      <c r="C870" s="730" t="s">
        <v>1069</v>
      </c>
      <c r="E870" s="730" t="s">
        <v>22</v>
      </c>
      <c r="F870" s="730" t="s">
        <v>6</v>
      </c>
      <c r="G870" s="741">
        <v>21340</v>
      </c>
    </row>
    <row r="871" spans="1:7" ht="12.9" customHeight="1">
      <c r="A871" s="848" t="s">
        <v>1108</v>
      </c>
      <c r="C871" s="730" t="s">
        <v>1109</v>
      </c>
      <c r="E871" s="730" t="s">
        <v>18</v>
      </c>
      <c r="F871" s="730" t="s">
        <v>23</v>
      </c>
      <c r="G871" s="741">
        <v>40046</v>
      </c>
    </row>
    <row r="872" spans="1:7" ht="12.9" customHeight="1">
      <c r="A872" s="848" t="s">
        <v>1112</v>
      </c>
      <c r="C872" s="730" t="s">
        <v>1113</v>
      </c>
      <c r="E872" s="730" t="s">
        <v>18</v>
      </c>
      <c r="F872" s="730" t="s">
        <v>1114</v>
      </c>
      <c r="G872" s="741">
        <v>31087</v>
      </c>
    </row>
    <row r="873" spans="1:7" ht="12.9" customHeight="1">
      <c r="A873" s="848" t="s">
        <v>1118</v>
      </c>
      <c r="C873" s="730" t="s">
        <v>1079</v>
      </c>
      <c r="E873" s="730" t="s">
        <v>9</v>
      </c>
      <c r="F873" s="730" t="s">
        <v>1119</v>
      </c>
      <c r="G873" s="741"/>
    </row>
    <row r="874" spans="1:7" ht="12.9" customHeight="1">
      <c r="A874" s="740" t="s">
        <v>1096</v>
      </c>
      <c r="C874" s="730" t="s">
        <v>1097</v>
      </c>
      <c r="E874" s="730" t="s">
        <v>15</v>
      </c>
      <c r="F874" s="730" t="s">
        <v>23</v>
      </c>
      <c r="G874" s="740"/>
    </row>
    <row r="875" spans="1:7" ht="12.9" customHeight="1">
      <c r="G875" s="740"/>
    </row>
    <row r="876" spans="1:7" ht="12.9" customHeight="1">
      <c r="G876" s="740"/>
    </row>
    <row r="877" spans="1:7" ht="12.9" customHeight="1">
      <c r="G877" s="740"/>
    </row>
    <row r="878" spans="1:7" ht="12.9" customHeight="1">
      <c r="G878" s="740"/>
    </row>
    <row r="879" spans="1:7" ht="12.9" customHeight="1">
      <c r="G879" s="740"/>
    </row>
    <row r="880" spans="1:7" ht="12.9" customHeight="1">
      <c r="G880" s="740"/>
    </row>
    <row r="881" spans="7:7" ht="12.9" customHeight="1">
      <c r="G881" s="740"/>
    </row>
    <row r="882" spans="7:7" ht="12.9" customHeight="1">
      <c r="G882" s="740"/>
    </row>
    <row r="883" spans="7:7" ht="12.9" customHeight="1">
      <c r="G883" s="740"/>
    </row>
    <row r="884" spans="7:7" ht="12.9" customHeight="1">
      <c r="G884" s="740"/>
    </row>
    <row r="885" spans="7:7" ht="12.9" customHeight="1">
      <c r="G885" s="740"/>
    </row>
    <row r="886" spans="7:7" ht="12.9" customHeight="1">
      <c r="G886" s="740"/>
    </row>
    <row r="887" spans="7:7" ht="12.9" customHeight="1">
      <c r="G887" s="740"/>
    </row>
    <row r="888" spans="7:7" ht="12.9" customHeight="1">
      <c r="G888" s="740"/>
    </row>
    <row r="889" spans="7:7" ht="12.9" customHeight="1">
      <c r="G889" s="740"/>
    </row>
    <row r="890" spans="7:7" ht="12.9" customHeight="1">
      <c r="G890" s="740"/>
    </row>
    <row r="891" spans="7:7" ht="12.9" customHeight="1">
      <c r="G891" s="740"/>
    </row>
    <row r="892" spans="7:7" ht="12.9" customHeight="1">
      <c r="G892" s="740"/>
    </row>
    <row r="893" spans="7:7" ht="12.9" customHeight="1">
      <c r="G893" s="740"/>
    </row>
    <row r="894" spans="7:7" ht="12.9" customHeight="1">
      <c r="G894" s="740"/>
    </row>
    <row r="895" spans="7:7" ht="12.9" customHeight="1">
      <c r="G895" s="740"/>
    </row>
    <row r="896" spans="7:7" ht="12.9" customHeight="1">
      <c r="G896" s="740"/>
    </row>
    <row r="897" spans="7:7" ht="12.9" customHeight="1">
      <c r="G897" s="740"/>
    </row>
    <row r="898" spans="7:7" ht="12.9" customHeight="1">
      <c r="G898" s="740"/>
    </row>
    <row r="899" spans="7:7" ht="12.9" customHeight="1">
      <c r="G899" s="740"/>
    </row>
    <row r="900" spans="7:7" ht="12.9" customHeight="1">
      <c r="G900" s="740"/>
    </row>
    <row r="901" spans="7:7" ht="12.9" customHeight="1">
      <c r="G901" s="740"/>
    </row>
    <row r="902" spans="7:7" ht="12.9" customHeight="1">
      <c r="G902" s="740"/>
    </row>
    <row r="903" spans="7:7" ht="12.9" customHeight="1">
      <c r="G903" s="740"/>
    </row>
    <row r="904" spans="7:7" ht="12.9" customHeight="1">
      <c r="G904" s="740"/>
    </row>
    <row r="905" spans="7:7" ht="12.9" customHeight="1">
      <c r="G905" s="740"/>
    </row>
    <row r="906" spans="7:7" ht="12.9" customHeight="1">
      <c r="G906" s="740"/>
    </row>
    <row r="907" spans="7:7" ht="12.9" customHeight="1">
      <c r="G907" s="740"/>
    </row>
    <row r="908" spans="7:7" ht="12.9" customHeight="1">
      <c r="G908" s="740"/>
    </row>
    <row r="909" spans="7:7" ht="12.9" customHeight="1">
      <c r="G909" s="740"/>
    </row>
    <row r="910" spans="7:7" ht="12.9" customHeight="1">
      <c r="G910" s="740"/>
    </row>
    <row r="911" spans="7:7" ht="12.9" customHeight="1">
      <c r="G911" s="740"/>
    </row>
    <row r="912" spans="7:7" ht="12.9" customHeight="1">
      <c r="G912" s="740"/>
    </row>
    <row r="913" spans="1:7" ht="9" customHeight="1">
      <c r="G913" s="740"/>
    </row>
    <row r="914" spans="1:7" ht="9" customHeight="1">
      <c r="G914" s="740"/>
    </row>
    <row r="915" spans="1:7" ht="9" customHeight="1">
      <c r="A915" s="727"/>
      <c r="C915" s="729"/>
      <c r="E915" s="728"/>
      <c r="F915" s="747"/>
      <c r="G915" s="731"/>
    </row>
    <row r="916" spans="1:7" ht="9" customHeight="1">
      <c r="G916" s="740"/>
    </row>
    <row r="917" spans="1:7" ht="9" customHeight="1">
      <c r="G917" s="740"/>
    </row>
    <row r="918" spans="1:7" ht="9" customHeight="1">
      <c r="G918" s="740"/>
    </row>
    <row r="919" spans="1:7" ht="9" customHeight="1">
      <c r="G919" s="740"/>
    </row>
    <row r="920" spans="1:7" ht="9" customHeight="1">
      <c r="G920" s="740"/>
    </row>
    <row r="921" spans="1:7" ht="8.25" customHeight="1">
      <c r="G921" s="740"/>
    </row>
    <row r="922" spans="1:7" ht="8.25" customHeight="1">
      <c r="G922" s="740"/>
    </row>
    <row r="923" spans="1:7" ht="8.25" customHeight="1">
      <c r="G923" s="740"/>
    </row>
    <row r="924" spans="1:7" ht="8.25" customHeight="1">
      <c r="G924" s="740"/>
    </row>
  </sheetData>
  <autoFilter ref="A1:H874" xr:uid="{00000000-0001-0000-0000-000000000000}"/>
  <sortState xmlns:xlrd2="http://schemas.microsoft.com/office/spreadsheetml/2017/richdata2" ref="A865:G874">
    <sortCondition ref="A865:A874"/>
  </sortState>
  <phoneticPr fontId="42" type="noConversion"/>
  <printOptions gridLines="1" gridLinesSet="0"/>
  <pageMargins left="0.86614173228346458" right="0.19685039370078741" top="0.74803149606299213" bottom="0.78740157480314965" header="0.39370078740157483" footer="0.39370078740157483"/>
  <pageSetup paperSize="9" scale="54" orientation="portrait" r:id="rId1"/>
  <headerFooter alignWithMargins="0">
    <oddHeader>&amp;L&amp;"Arial,Gras"&amp;14FFJSN LIGUE RHONE ALPES &amp;R&amp;"Arial,Gras"&amp;14LICENCES BARQUE 1997</oddHeader>
    <oddFooter>&amp;L&amp;D  &amp;T&amp;Cpage  &amp;P</oddFooter>
  </headerFooter>
  <rowBreaks count="6" manualBreakCount="6">
    <brk id="90" min="1" max="6" man="1"/>
    <brk id="178" min="1" max="6" man="1"/>
    <brk id="263" min="1" max="6" man="1"/>
    <brk id="385" min="1" max="6" man="1"/>
    <brk id="490" min="1" max="6" man="1"/>
    <brk id="800" min="1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7">
    <tabColor rgb="FF00B0F0"/>
  </sheetPr>
  <dimension ref="A1:Y61"/>
  <sheetViews>
    <sheetView showZeros="0" view="pageBreakPreview" zoomScaleNormal="100" zoomScaleSheetLayoutView="100" workbookViewId="0">
      <selection activeCell="A35" sqref="A35:XFD35"/>
    </sheetView>
  </sheetViews>
  <sheetFormatPr baseColWidth="10" defaultColWidth="11.44140625" defaultRowHeight="12" customHeight="1"/>
  <cols>
    <col min="1" max="1" width="6.77734375" style="269" customWidth="1"/>
    <col min="2" max="2" width="6.77734375" style="244" customWidth="1"/>
    <col min="3" max="3" width="23.77734375" style="244" customWidth="1"/>
    <col min="4" max="4" width="6.77734375" style="270" customWidth="1"/>
    <col min="5" max="5" width="23.77734375" style="271" customWidth="1"/>
    <col min="6" max="6" width="6.77734375" style="270" customWidth="1"/>
    <col min="7" max="7" width="11.77734375" style="242" customWidth="1"/>
    <col min="8" max="8" width="11.77734375" style="272" customWidth="1"/>
    <col min="9" max="9" width="9.21875" style="715" customWidth="1"/>
    <col min="10" max="10" width="12" style="857" customWidth="1"/>
    <col min="11" max="11" width="10.77734375" style="358" customWidth="1"/>
    <col min="12" max="12" width="11.44140625" style="243"/>
    <col min="13" max="13" width="11.44140625" style="241"/>
    <col min="14" max="14" width="13.44140625" style="242" customWidth="1"/>
    <col min="15" max="16384" width="11.44140625" style="242"/>
  </cols>
  <sheetData>
    <row r="1" spans="1:25" ht="25.05" customHeight="1">
      <c r="A1" s="946" t="str">
        <f ca="1">MID(CELL("filename",$A$1),FIND("]",CELL("filename",$A$1))+1,32)&amp;" "&amp;AN</f>
        <v>Serrieres Sablons 2026</v>
      </c>
      <c r="B1" s="947"/>
      <c r="C1" s="947"/>
      <c r="D1" s="947"/>
      <c r="E1" s="947"/>
      <c r="F1" s="947"/>
      <c r="G1" s="947"/>
      <c r="H1" s="947"/>
      <c r="I1" s="947"/>
      <c r="J1" s="947"/>
      <c r="K1" s="948"/>
      <c r="L1" s="240"/>
    </row>
    <row r="2" spans="1:25" ht="15" customHeight="1" thickBot="1">
      <c r="A2" s="649" t="s">
        <v>666</v>
      </c>
      <c r="B2" s="650" t="s">
        <v>667</v>
      </c>
      <c r="C2" s="650" t="s">
        <v>668</v>
      </c>
      <c r="D2" s="650" t="s">
        <v>669</v>
      </c>
      <c r="E2" s="650" t="s">
        <v>670</v>
      </c>
      <c r="F2" s="650" t="s">
        <v>671</v>
      </c>
      <c r="G2" s="650" t="s">
        <v>672</v>
      </c>
      <c r="H2" s="650" t="s">
        <v>673</v>
      </c>
      <c r="I2" s="708" t="s">
        <v>476</v>
      </c>
      <c r="J2" s="854" t="s">
        <v>557</v>
      </c>
      <c r="K2" s="652" t="s">
        <v>630</v>
      </c>
      <c r="L2" s="240"/>
    </row>
    <row r="3" spans="1:25" s="245" customFormat="1" ht="21.75" customHeight="1">
      <c r="A3" s="950" t="s">
        <v>515</v>
      </c>
      <c r="B3" s="951"/>
      <c r="C3" s="951"/>
      <c r="D3" s="951"/>
      <c r="E3" s="951"/>
      <c r="F3" s="951"/>
      <c r="G3" s="951"/>
      <c r="H3" s="951"/>
      <c r="I3" s="951"/>
      <c r="J3" s="951"/>
      <c r="K3" s="952"/>
      <c r="L3" s="243"/>
      <c r="M3" s="273"/>
    </row>
    <row r="4" spans="1:25" ht="14.25" customHeight="1">
      <c r="A4" s="263">
        <v>12986</v>
      </c>
      <c r="B4" s="260">
        <v>13320</v>
      </c>
      <c r="C4" s="260" t="str">
        <f>IF($A4="","",VLOOKUP($A4,licbarque97,3))</f>
        <v>MARTINEZ LISA</v>
      </c>
      <c r="D4" s="260" t="str">
        <f>IF(A4="","",VLOOKUP(A4,licbarque97,6))</f>
        <v>CADTE</v>
      </c>
      <c r="E4" s="260" t="str">
        <f>IF($B4="","",VLOOKUP($B4,licbarque97,3))</f>
        <v>MARTINEZ LUCIE</v>
      </c>
      <c r="F4" s="260" t="str">
        <f>IF(B4="","",VLOOKUP(B4,licbarque97,6))</f>
        <v>MINIME</v>
      </c>
      <c r="G4" s="260" t="str">
        <f t="shared" ref="G4:H7" si="0">IF(A4="","",VLOOKUP(A4,licbarque97,5))</f>
        <v>NIEVROZ</v>
      </c>
      <c r="H4" s="264" t="str">
        <f t="shared" si="0"/>
        <v>NIEVROZ</v>
      </c>
      <c r="I4" s="710">
        <v>8.0672453703703705E-3</v>
      </c>
      <c r="J4" s="867">
        <v>1</v>
      </c>
      <c r="K4" s="654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</row>
    <row r="5" spans="1:25" ht="14.25" customHeight="1">
      <c r="A5" s="263">
        <v>13158</v>
      </c>
      <c r="B5" s="260">
        <v>12837</v>
      </c>
      <c r="C5" s="260" t="str">
        <f>IF($A5="","",VLOOKUP($A5,licbarque97,3))</f>
        <v>CUERQ LOLA</v>
      </c>
      <c r="D5" s="260" t="str">
        <f>IF(A5="","",VLOOKUP(A5,licbarque97,6))</f>
        <v>CADTE</v>
      </c>
      <c r="E5" s="260" t="str">
        <f>IF($B5="","",VLOOKUP($B5,licbarque97,3))</f>
        <v>MARGARIT  ORLANE</v>
      </c>
      <c r="F5" s="260" t="str">
        <f>IF(B5="","",VLOOKUP(B5,licbarque97,6))</f>
        <v>CADTE</v>
      </c>
      <c r="G5" s="260" t="str">
        <f t="shared" si="0"/>
        <v>AMPUIS</v>
      </c>
      <c r="H5" s="264" t="str">
        <f t="shared" si="0"/>
        <v>AMPUIS</v>
      </c>
      <c r="I5" s="709">
        <v>8.1988425925925926E-3</v>
      </c>
      <c r="J5" s="868">
        <v>2</v>
      </c>
      <c r="K5" s="772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</row>
    <row r="6" spans="1:25" ht="14.25" customHeight="1">
      <c r="A6" s="263">
        <v>13208</v>
      </c>
      <c r="B6" s="260">
        <v>13138</v>
      </c>
      <c r="C6" s="260" t="str">
        <f>IF($A6="","",VLOOKUP($A6,licbarque97,3))</f>
        <v>MANOUVRIER LISA</v>
      </c>
      <c r="D6" s="260" t="str">
        <f>IF(A6="","",VLOOKUP(A6,licbarque97,6))</f>
        <v>CDTE</v>
      </c>
      <c r="E6" s="260" t="str">
        <f>IF($B6="","",VLOOKUP($B6,licbarque97,3))</f>
        <v>MACHADO LILWENN</v>
      </c>
      <c r="F6" s="260" t="str">
        <f>IF(B6="","",VLOOKUP(B6,licbarque97,6))</f>
        <v>CADTE</v>
      </c>
      <c r="G6" s="260" t="str">
        <f t="shared" si="0"/>
        <v>SABLONS</v>
      </c>
      <c r="H6" s="264" t="str">
        <f t="shared" si="0"/>
        <v>SABLONS</v>
      </c>
      <c r="I6" s="710">
        <v>8.7564814814814814E-3</v>
      </c>
      <c r="J6" s="867">
        <v>3</v>
      </c>
      <c r="K6" s="772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</row>
    <row r="7" spans="1:25" ht="14.25" customHeight="1">
      <c r="A7" s="263">
        <v>13661</v>
      </c>
      <c r="B7" s="260">
        <v>13671</v>
      </c>
      <c r="C7" s="260" t="str">
        <f>IF($A7="","",VLOOKUP($A7,licbarque97,3))</f>
        <v>MOREL ALEXIA</v>
      </c>
      <c r="D7" s="260" t="str">
        <f>IF(A7="","",VLOOKUP(A7,licbarque97,6))</f>
        <v>CADTE</v>
      </c>
      <c r="E7" s="260" t="str">
        <f>IF($B7="","",VLOOKUP($B7,licbarque97,3))</f>
        <v>DOS SANTOS  PAULINE</v>
      </c>
      <c r="F7" s="260" t="str">
        <f>IF(B7="","",VLOOKUP(B7,licbarque97,6))</f>
        <v>CADTE</v>
      </c>
      <c r="G7" s="260" t="str">
        <f t="shared" si="0"/>
        <v>AMPUIS</v>
      </c>
      <c r="H7" s="264" t="str">
        <f t="shared" si="0"/>
        <v>AMPUIS</v>
      </c>
      <c r="I7" s="710">
        <v>8.7629629629629637E-3</v>
      </c>
      <c r="J7" s="867">
        <v>4</v>
      </c>
      <c r="K7" s="656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</row>
    <row r="8" spans="1:25" ht="14.25" customHeight="1">
      <c r="A8" s="263">
        <v>12650</v>
      </c>
      <c r="B8" s="260">
        <v>12979</v>
      </c>
      <c r="C8" s="260" t="str">
        <f>IF($A8="","",VLOOKUP($A8,licbarque97,3))</f>
        <v>NORMAND  JUSTINE</v>
      </c>
      <c r="D8" s="260" t="str">
        <f>IF(A8="","",VLOOKUP(A8,licbarque97,6))</f>
        <v>MINIME</v>
      </c>
      <c r="E8" s="260" t="str">
        <f>IF($B8="","",VLOOKUP($B8,licbarque97,3))</f>
        <v>CLECHET GARANCE</v>
      </c>
      <c r="F8" s="260" t="str">
        <f>IF(B8="","",VLOOKUP(B8,licbarque97,6))</f>
        <v>CADTE</v>
      </c>
      <c r="G8" s="260" t="str">
        <f t="shared" ref="G8:H8" si="1">IF(A8="","",VLOOKUP(A8,licbarque97,5))</f>
        <v>CHASSE</v>
      </c>
      <c r="H8" s="264" t="str">
        <f t="shared" si="1"/>
        <v>CHASSE</v>
      </c>
      <c r="I8" s="710">
        <v>9.5483796296296306E-3</v>
      </c>
      <c r="J8" s="867">
        <v>5</v>
      </c>
      <c r="K8" s="656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</row>
    <row r="9" spans="1:25" ht="14.25" customHeight="1">
      <c r="A9" s="263">
        <v>13158</v>
      </c>
      <c r="B9" s="260">
        <v>13672</v>
      </c>
      <c r="C9" s="260" t="str">
        <f t="shared" ref="C9:C10" si="2">IF($A9="","",VLOOKUP($A9,licbarque97,3))</f>
        <v>CUERQ LOLA</v>
      </c>
      <c r="D9" s="260" t="str">
        <f t="shared" ref="D9:D10" si="3">IF(A9="","",VLOOKUP(A9,licbarque97,6))</f>
        <v>CADTE</v>
      </c>
      <c r="E9" s="260" t="str">
        <f t="shared" ref="E9:E10" si="4">IF($B9="","",VLOOKUP($B9,licbarque97,3))</f>
        <v>DOS SANTOS Elise</v>
      </c>
      <c r="F9" s="260" t="str">
        <f t="shared" ref="F9:F10" si="5">IF(B9="","",VLOOKUP(B9,licbarque97,6))</f>
        <v>CADTE</v>
      </c>
      <c r="G9" s="260" t="str">
        <f t="shared" ref="G9:H10" si="6">IF(A9="","",VLOOKUP(A9,licbarque97,5))</f>
        <v>AMPUIS</v>
      </c>
      <c r="H9" s="264" t="str">
        <f t="shared" si="6"/>
        <v>AMPUIS</v>
      </c>
      <c r="I9" s="710">
        <v>9.9479166666666674E-3</v>
      </c>
      <c r="J9" s="867">
        <v>6</v>
      </c>
      <c r="K9" s="871" t="s">
        <v>909</v>
      </c>
      <c r="L9" s="4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</row>
    <row r="10" spans="1:25" s="245" customFormat="1" ht="14.25" customHeight="1" thickBot="1">
      <c r="A10" s="263"/>
      <c r="B10" s="260"/>
      <c r="C10" s="260" t="str">
        <f t="shared" si="2"/>
        <v/>
      </c>
      <c r="D10" s="260" t="str">
        <f t="shared" si="3"/>
        <v/>
      </c>
      <c r="E10" s="260" t="str">
        <f t="shared" si="4"/>
        <v/>
      </c>
      <c r="F10" s="260" t="str">
        <f t="shared" si="5"/>
        <v/>
      </c>
      <c r="G10" s="260" t="str">
        <f t="shared" si="6"/>
        <v/>
      </c>
      <c r="H10" s="264" t="str">
        <f t="shared" si="6"/>
        <v/>
      </c>
      <c r="I10" s="710"/>
      <c r="J10" s="867" t="str">
        <f>IF(I10="","",RANK(I10,$I$5:$I$10,1))</f>
        <v/>
      </c>
      <c r="K10" s="656"/>
      <c r="L10" s="243"/>
      <c r="M10" s="273"/>
    </row>
    <row r="11" spans="1:25" ht="13.05" customHeight="1">
      <c r="A11" s="950" t="s">
        <v>508</v>
      </c>
      <c r="B11" s="951"/>
      <c r="C11" s="951"/>
      <c r="D11" s="951"/>
      <c r="E11" s="951"/>
      <c r="F11" s="951"/>
      <c r="G11" s="951"/>
      <c r="H11" s="951"/>
      <c r="I11" s="951"/>
      <c r="J11" s="951"/>
      <c r="K11" s="952"/>
    </row>
    <row r="12" spans="1:25" ht="0.75" customHeight="1">
      <c r="A12" s="767"/>
      <c r="B12" s="459"/>
      <c r="C12" s="259" t="str">
        <f t="shared" ref="C12:C19" si="7">IF($A12="","",VLOOKUP($A12,licbarque97,3))</f>
        <v/>
      </c>
      <c r="D12" s="259" t="str">
        <f t="shared" ref="D12:D13" si="8">IF(A12="","",VLOOKUP(A12,licbarque97,6))</f>
        <v/>
      </c>
      <c r="E12" s="259" t="str">
        <f t="shared" ref="E12:E19" si="9">IF($B12="","",VLOOKUP($B12,licbarque97,3))</f>
        <v/>
      </c>
      <c r="F12" s="259" t="str">
        <f t="shared" ref="F12:F13" si="10">IF(B12="","",VLOOKUP(B12,licbarque97,6))</f>
        <v/>
      </c>
      <c r="G12" s="259" t="str">
        <f t="shared" ref="G12:H13" si="11">IF(A12="","",VLOOKUP(A12,licbarque97,5))</f>
        <v/>
      </c>
      <c r="H12" s="266" t="str">
        <f t="shared" si="11"/>
        <v/>
      </c>
      <c r="I12" s="709"/>
      <c r="J12" s="856" t="str">
        <f>IF(I12="","",RANK(I12,$I$12:$I$16,1))</f>
        <v/>
      </c>
      <c r="K12" s="654"/>
    </row>
    <row r="13" spans="1:25" ht="12.75" hidden="1" customHeight="1" thickBot="1">
      <c r="A13" s="758"/>
      <c r="B13" s="458"/>
      <c r="C13" s="260" t="str">
        <f t="shared" si="7"/>
        <v/>
      </c>
      <c r="D13" s="260" t="str">
        <f t="shared" si="8"/>
        <v/>
      </c>
      <c r="E13" s="260" t="str">
        <f t="shared" si="9"/>
        <v/>
      </c>
      <c r="F13" s="260" t="str">
        <f t="shared" si="10"/>
        <v/>
      </c>
      <c r="G13" s="260" t="str">
        <f t="shared" si="11"/>
        <v/>
      </c>
      <c r="H13" s="264" t="str">
        <f t="shared" si="11"/>
        <v/>
      </c>
      <c r="I13" s="710"/>
      <c r="J13" s="855" t="str">
        <f>IF(I13="","",RANK(I13,$I$12:$I$16,1))</f>
        <v/>
      </c>
      <c r="K13" s="656"/>
    </row>
    <row r="14" spans="1:25" s="245" customFormat="1" ht="10.199999999999999">
      <c r="A14" s="265">
        <v>13580</v>
      </c>
      <c r="B14" s="259">
        <v>13656</v>
      </c>
      <c r="C14" s="260" t="str">
        <f>IF($A14="","",VLOOKUP($A14,licbarque97,3))</f>
        <v>DREVET AMAURY</v>
      </c>
      <c r="D14" s="260" t="str">
        <f>IF(A14="","",VLOOKUP(A14,licbarque97,6))</f>
        <v>CDT</v>
      </c>
      <c r="E14" s="260" t="str">
        <f>IF($B14="","",VLOOKUP($B14,licbarque97,3))</f>
        <v>GENTIN   TOM</v>
      </c>
      <c r="F14" s="260" t="str">
        <f>IF(B14="","",VLOOKUP(B14,licbarque97,6))</f>
        <v>MINIME</v>
      </c>
      <c r="G14" s="260" t="str">
        <f t="shared" ref="G14:H16" si="12">IF(A14="","",VLOOKUP(A14,licbarque97,5))</f>
        <v>LOIRE</v>
      </c>
      <c r="H14" s="264" t="str">
        <f t="shared" si="12"/>
        <v>LOIRE</v>
      </c>
      <c r="I14" s="710">
        <v>8.426620370370369E-3</v>
      </c>
      <c r="J14" s="867">
        <f>IF(I14="","",RANK(I14,$I$12:$I$16,1))</f>
        <v>1</v>
      </c>
      <c r="K14" s="656"/>
      <c r="L14" s="243"/>
      <c r="M14" s="273"/>
    </row>
    <row r="15" spans="1:25" ht="13.05" customHeight="1">
      <c r="A15" s="263">
        <v>13020</v>
      </c>
      <c r="B15" s="260">
        <v>1744</v>
      </c>
      <c r="C15" s="260" t="str">
        <f>IF($A15="","",VLOOKUP($A15,licbarque97,3))</f>
        <v>MARGARIT LEANDRE</v>
      </c>
      <c r="D15" s="260" t="str">
        <f>IF(A15="","",VLOOKUP(A15,licbarque97,6))</f>
        <v>MINIME</v>
      </c>
      <c r="E15" s="260" t="str">
        <f>IF($B15="","",VLOOKUP($B15,licbarque97,3))</f>
        <v>MARGARIT CAROLINE</v>
      </c>
      <c r="F15" s="260" t="str">
        <f>IF(B15="","",VLOOKUP(B15,licbarque97,6))</f>
        <v>FEM</v>
      </c>
      <c r="G15" s="260" t="str">
        <f t="shared" si="12"/>
        <v>AMPUIS</v>
      </c>
      <c r="H15" s="264" t="str">
        <f t="shared" si="12"/>
        <v>AMPUIS</v>
      </c>
      <c r="I15" s="710">
        <v>8.7292824074074078E-3</v>
      </c>
      <c r="J15" s="867">
        <f>IF(I15="","",RANK(I15,$I$12:$I$16,1))</f>
        <v>2</v>
      </c>
      <c r="K15" s="871" t="s">
        <v>909</v>
      </c>
    </row>
    <row r="16" spans="1:25" s="245" customFormat="1" ht="12" customHeight="1" thickBot="1">
      <c r="A16" s="263"/>
      <c r="B16" s="260"/>
      <c r="C16" s="260" t="str">
        <f>IF($A16="","",VLOOKUP($A16,licbarque97,3))</f>
        <v/>
      </c>
      <c r="D16" s="260" t="str">
        <f>IF(A16="","",VLOOKUP(A16,licbarque97,6))</f>
        <v/>
      </c>
      <c r="E16" s="260" t="str">
        <f>IF($B16="","",VLOOKUP($B16,licbarque97,3))</f>
        <v/>
      </c>
      <c r="F16" s="260" t="str">
        <f>IF(B16="","",VLOOKUP(B16,licbarque97,6))</f>
        <v/>
      </c>
      <c r="G16" s="260" t="str">
        <f t="shared" si="12"/>
        <v/>
      </c>
      <c r="H16" s="264" t="str">
        <f t="shared" si="12"/>
        <v/>
      </c>
      <c r="I16" s="710"/>
      <c r="J16" s="867" t="str">
        <f>IF(I16="","",RANK(I16,$I$12:$I$16,1))</f>
        <v/>
      </c>
      <c r="K16" s="656"/>
      <c r="L16" s="243"/>
      <c r="M16" s="273"/>
    </row>
    <row r="17" spans="1:13" s="245" customFormat="1" ht="19.5" customHeight="1">
      <c r="A17" s="950" t="s">
        <v>509</v>
      </c>
      <c r="B17" s="951"/>
      <c r="C17" s="951"/>
      <c r="D17" s="951"/>
      <c r="E17" s="951"/>
      <c r="F17" s="951"/>
      <c r="G17" s="951"/>
      <c r="H17" s="951"/>
      <c r="I17" s="951"/>
      <c r="J17" s="951"/>
      <c r="K17" s="952"/>
      <c r="L17" s="243"/>
      <c r="M17" s="273"/>
    </row>
    <row r="18" spans="1:13" ht="13.05" customHeight="1">
      <c r="A18" s="263">
        <v>11423</v>
      </c>
      <c r="B18" s="260">
        <v>13219</v>
      </c>
      <c r="C18" s="260" t="str">
        <f t="shared" si="7"/>
        <v>NORMAND EMILIE</v>
      </c>
      <c r="D18" s="260" t="str">
        <f t="shared" ref="D18:D19" si="13">IF(A18="","",VLOOKUP(A18,licbarque97,6))</f>
        <v>JUN F</v>
      </c>
      <c r="E18" s="260" t="str">
        <f t="shared" si="9"/>
        <v>LAURENT  MAEVA</v>
      </c>
      <c r="F18" s="260" t="str">
        <f t="shared" ref="F18:F19" si="14">IF(B18="","",VLOOKUP(B18,licbarque97,6))</f>
        <v>JUN F</v>
      </c>
      <c r="G18" s="260" t="str">
        <f t="shared" ref="G18:H19" si="15">IF(A18="","",VLOOKUP(A18,licbarque97,5))</f>
        <v>CHASSE</v>
      </c>
      <c r="H18" s="264" t="str">
        <f t="shared" si="15"/>
        <v>CHASSE</v>
      </c>
      <c r="I18" s="709">
        <v>1.1633101851851853E-2</v>
      </c>
      <c r="J18" s="868">
        <f>IF(I18="","",RANK(I18,$I$18:$I$19,1))</f>
        <v>1</v>
      </c>
      <c r="K18" s="656"/>
    </row>
    <row r="19" spans="1:13" ht="13.05" customHeight="1" thickBot="1">
      <c r="A19" s="263"/>
      <c r="B19" s="260"/>
      <c r="C19" s="260" t="str">
        <f t="shared" si="7"/>
        <v/>
      </c>
      <c r="D19" s="260" t="str">
        <f t="shared" si="13"/>
        <v/>
      </c>
      <c r="E19" s="260" t="str">
        <f t="shared" si="9"/>
        <v/>
      </c>
      <c r="F19" s="260" t="str">
        <f t="shared" si="14"/>
        <v/>
      </c>
      <c r="G19" s="260" t="str">
        <f t="shared" si="15"/>
        <v/>
      </c>
      <c r="H19" s="264" t="str">
        <f t="shared" si="15"/>
        <v/>
      </c>
      <c r="I19" s="710"/>
      <c r="J19" s="867" t="str">
        <f>IF(I19="","",RANK(I19,$I$18:$I$19,1))</f>
        <v/>
      </c>
      <c r="K19" s="656"/>
    </row>
    <row r="20" spans="1:13" ht="13.05" customHeight="1">
      <c r="A20" s="950" t="s">
        <v>510</v>
      </c>
      <c r="B20" s="951"/>
      <c r="C20" s="951"/>
      <c r="D20" s="951"/>
      <c r="E20" s="951"/>
      <c r="F20" s="951"/>
      <c r="G20" s="951"/>
      <c r="H20" s="951"/>
      <c r="I20" s="951"/>
      <c r="J20" s="951"/>
      <c r="K20" s="952"/>
    </row>
    <row r="21" spans="1:13" ht="13.05" customHeight="1">
      <c r="A21" s="263">
        <v>13342</v>
      </c>
      <c r="B21" s="260">
        <v>1186</v>
      </c>
      <c r="C21" s="260" t="str">
        <f>IF($A21="","",VLOOKUP($A21,licbarque97,3))</f>
        <v>DREVON MARIE</v>
      </c>
      <c r="D21" s="260" t="str">
        <f t="shared" ref="D21" si="16">IF(A21="","",VLOOKUP(A21,licbarque97,6))</f>
        <v>FEM</v>
      </c>
      <c r="E21" s="260" t="str">
        <f>IF($B21="","",VLOOKUP($B21,licbarque97,3))</f>
        <v>LISON CORINNE</v>
      </c>
      <c r="F21" s="260" t="str">
        <f t="shared" ref="F21" si="17">IF(B21="","",VLOOKUP(B21,licbarque97,6))</f>
        <v>FEM</v>
      </c>
      <c r="G21" s="260" t="str">
        <f t="shared" ref="G21" si="18">IF(A21="","",VLOOKUP(A21,licbarque97,5))</f>
        <v>GRIGNY</v>
      </c>
      <c r="H21" s="264" t="str">
        <f t="shared" ref="H21" si="19">IF(B21="","",VLOOKUP(B21,licbarque97,5))</f>
        <v>GRIGNY</v>
      </c>
      <c r="I21" s="710">
        <v>1.1259490740740742E-2</v>
      </c>
      <c r="J21" s="867">
        <f>IF(I21="","",RANK(I21,$I$21:$I$29,1))</f>
        <v>1</v>
      </c>
      <c r="K21" s="656"/>
    </row>
    <row r="22" spans="1:13" ht="13.05" customHeight="1">
      <c r="A22" s="263">
        <v>12217</v>
      </c>
      <c r="B22" s="260">
        <v>13640</v>
      </c>
      <c r="C22" s="260" t="str">
        <f>IF($A22="","",VLOOKUP($A22,licbarque97,3))</f>
        <v xml:space="preserve"> COLOMBIER ESTELLE</v>
      </c>
      <c r="D22" s="260" t="str">
        <f>IF(A22="","",VLOOKUP(A22,licbarque97,6))</f>
        <v>FEM</v>
      </c>
      <c r="E22" s="260" t="str">
        <f>IF($B22="","",VLOOKUP($B22,licbarque97,3))</f>
        <v>VENESSY  LAURA</v>
      </c>
      <c r="F22" s="260" t="str">
        <f>IF(B22="","",VLOOKUP(B22,licbarque97,6))</f>
        <v>FEM</v>
      </c>
      <c r="G22" s="260" t="str">
        <f>IF(A22="","",VLOOKUP(A22,licbarque97,5))</f>
        <v>ST ROMAIN</v>
      </c>
      <c r="H22" s="264" t="str">
        <f>IF(B22="","",VLOOKUP(B22,licbarque97,5))</f>
        <v>ST ROMAIN</v>
      </c>
      <c r="I22" s="710">
        <v>1.1291898148148148E-2</v>
      </c>
      <c r="J22" s="867">
        <f>IF(I22="","",RANK(I22,$I$21:$I$29,1))</f>
        <v>2</v>
      </c>
      <c r="K22" s="656"/>
    </row>
    <row r="23" spans="1:13" ht="13.05" customHeight="1">
      <c r="A23" s="263">
        <v>1151</v>
      </c>
      <c r="B23" s="260">
        <v>17084</v>
      </c>
      <c r="C23" s="260" t="str">
        <f>IF($A23="","",VLOOKUP($A23,licbarque97,3))</f>
        <v>CUTZACH AMELIE</v>
      </c>
      <c r="D23" s="260" t="str">
        <f>IF(A23="","",VLOOKUP(A23,licbarque97,6))</f>
        <v>FEM</v>
      </c>
      <c r="E23" s="260" t="str">
        <f>IF($B23="","",VLOOKUP($B23,licbarque97,3))</f>
        <v>MANZETTI   ADELINE</v>
      </c>
      <c r="F23" s="260" t="str">
        <f>IF(B23="","",VLOOKUP(B23,licbarque97,6))</f>
        <v>FEM</v>
      </c>
      <c r="G23" s="260" t="str">
        <f>IF(A23="","",VLOOKUP(A23,licbarque97,5))</f>
        <v>BLV</v>
      </c>
      <c r="H23" s="264" t="str">
        <f>IF(B23="","",VLOOKUP(B23,licbarque97,5))</f>
        <v>BLV</v>
      </c>
      <c r="I23" s="710">
        <v>1.1665972222222223E-2</v>
      </c>
      <c r="J23" s="867">
        <f>IF(I23="","",RANK(I23,$I$21:$I$29,1))</f>
        <v>3</v>
      </c>
      <c r="K23" s="656"/>
    </row>
    <row r="24" spans="1:13" ht="13.05" customHeight="1">
      <c r="A24" s="263" t="s">
        <v>1081</v>
      </c>
      <c r="B24" s="260" t="s">
        <v>1083</v>
      </c>
      <c r="C24" s="260" t="s">
        <v>1082</v>
      </c>
      <c r="D24" s="260" t="s">
        <v>138</v>
      </c>
      <c r="E24" s="260" t="s">
        <v>1084</v>
      </c>
      <c r="F24" s="260" t="s">
        <v>10</v>
      </c>
      <c r="G24" s="260" t="s">
        <v>15</v>
      </c>
      <c r="H24" s="264" t="s">
        <v>15</v>
      </c>
      <c r="I24" s="710">
        <v>1.2360069444444446E-2</v>
      </c>
      <c r="J24" s="867">
        <f>IF(I24="","",RANK(I24,$I$21:$I$29,1))</f>
        <v>4</v>
      </c>
      <c r="K24" s="656"/>
    </row>
    <row r="25" spans="1:13" ht="13.05" customHeight="1">
      <c r="A25" s="263">
        <v>13678</v>
      </c>
      <c r="B25" s="260">
        <v>1744</v>
      </c>
      <c r="C25" s="260" t="str">
        <f>IF($A25="","",VLOOKUP($A25,licbarque97,3))</f>
        <v>MOREL  EMILIE</v>
      </c>
      <c r="D25" s="260" t="str">
        <f>IF(A25="","",VLOOKUP(A25,licbarque97,6))</f>
        <v>FEM</v>
      </c>
      <c r="E25" s="260" t="str">
        <f>IF($B25="","",VLOOKUP($B25,licbarque97,3))</f>
        <v>MARGARIT CAROLINE</v>
      </c>
      <c r="F25" s="260" t="str">
        <f>IF(B25="","",VLOOKUP(B25,licbarque97,6))</f>
        <v>FEM</v>
      </c>
      <c r="G25" s="260" t="str">
        <f t="shared" ref="G25:H30" si="20">IF(A25="","",VLOOKUP(A25,licbarque97,5))</f>
        <v>AMPUIS</v>
      </c>
      <c r="H25" s="264" t="str">
        <f t="shared" si="20"/>
        <v>AMPUIS</v>
      </c>
      <c r="I25" s="710">
        <v>1.2456481481481482E-2</v>
      </c>
      <c r="J25" s="867">
        <v>5</v>
      </c>
      <c r="K25" s="656"/>
    </row>
    <row r="26" spans="1:13" ht="13.05" customHeight="1">
      <c r="A26" s="263">
        <v>1806</v>
      </c>
      <c r="B26" s="260">
        <v>13033</v>
      </c>
      <c r="C26" s="260" t="str">
        <f>IF($A26="","",VLOOKUP($A26,licbarque97,3))</f>
        <v>BAHLOUL ANISSA</v>
      </c>
      <c r="D26" s="260" t="str">
        <f>IF(A26="","",VLOOKUP(A26,licbarque97,6))</f>
        <v>FEM</v>
      </c>
      <c r="E26" s="260" t="str">
        <f>IF($B26="","",VLOOKUP($B26,licbarque97,3))</f>
        <v>VERGAS MORGANE</v>
      </c>
      <c r="F26" s="260" t="str">
        <f>IF(B26="","",VLOOKUP(B26,licbarque97,6))</f>
        <v>FEM</v>
      </c>
      <c r="G26" s="260" t="str">
        <f>IF(A26="","",VLOOKUP(A26,licbarque97,5))</f>
        <v>AMPUIS</v>
      </c>
      <c r="H26" s="264" t="str">
        <f>IF(B26="","",VLOOKUP(B26,licbarque97,5))</f>
        <v>AMPUIS</v>
      </c>
      <c r="I26" s="710">
        <v>1.2882754629629629E-2</v>
      </c>
      <c r="J26" s="867">
        <v>6</v>
      </c>
      <c r="K26" s="656"/>
    </row>
    <row r="27" spans="1:13" ht="13.05" customHeight="1">
      <c r="A27" s="263">
        <v>13674</v>
      </c>
      <c r="B27" s="260">
        <v>12655</v>
      </c>
      <c r="C27" s="260" t="str">
        <f>IF($A27="","",VLOOKUP($A27,licbarque97,3))</f>
        <v>MARCIANO  JULIA</v>
      </c>
      <c r="D27" s="260" t="str">
        <f t="shared" ref="D27" si="21">IF(A27="","",VLOOKUP(A27,licbarque97,6))</f>
        <v>FEM</v>
      </c>
      <c r="E27" s="260" t="str">
        <f>IF($B27="","",VLOOKUP($B27,licbarque97,3))</f>
        <v>DECLERY  PASCALE</v>
      </c>
      <c r="F27" s="260" t="str">
        <f t="shared" ref="F27" si="22">IF(B27="","",VLOOKUP(B27,licbarque97,6))</f>
        <v>FEM</v>
      </c>
      <c r="G27" s="260" t="str">
        <f t="shared" ref="G27" si="23">IF(A27="","",VLOOKUP(A27,licbarque97,5))</f>
        <v>GRIGNY</v>
      </c>
      <c r="H27" s="264" t="str">
        <f t="shared" ref="H27" si="24">IF(B27="","",VLOOKUP(B27,licbarque97,5))</f>
        <v>GRIGNY</v>
      </c>
      <c r="I27" s="710">
        <v>1.3144444444444445E-2</v>
      </c>
      <c r="J27" s="867">
        <v>7</v>
      </c>
      <c r="K27" s="656"/>
    </row>
    <row r="28" spans="1:13" ht="12" customHeight="1">
      <c r="A28" s="263">
        <v>13170</v>
      </c>
      <c r="B28" s="260">
        <v>13721</v>
      </c>
      <c r="C28" s="260" t="s">
        <v>1085</v>
      </c>
      <c r="D28" s="260" t="s">
        <v>10</v>
      </c>
      <c r="E28" s="260" t="str">
        <f t="shared" ref="E28:E29" si="25">IF($B28="","",VLOOKUP($B28,licbarque97,3))</f>
        <v>ZOK  ASTRID</v>
      </c>
      <c r="F28" s="260" t="str">
        <f t="shared" ref="F28:F30" si="26">IF(B28="","",VLOOKUP(B28,licbarque97,6))</f>
        <v>JUN F</v>
      </c>
      <c r="G28" s="260" t="s">
        <v>7</v>
      </c>
      <c r="H28" s="264" t="str">
        <f t="shared" si="20"/>
        <v>CHASSE</v>
      </c>
      <c r="I28" s="710">
        <v>1.3278819444444444E-2</v>
      </c>
      <c r="J28" s="867">
        <v>8</v>
      </c>
      <c r="K28" s="656"/>
    </row>
    <row r="29" spans="1:13" ht="12" customHeight="1">
      <c r="A29" s="263">
        <v>1371</v>
      </c>
      <c r="B29" s="260">
        <v>13721</v>
      </c>
      <c r="C29" s="260" t="str">
        <f>IF($A29="","",VLOOKUP($A29,licbarque97,3))</f>
        <v>COMBALUZIER  NADINE</v>
      </c>
      <c r="D29" s="260" t="str">
        <f t="shared" ref="D29:D30" si="27">IF(A29="","",VLOOKUP(A29,licbarque97,6))</f>
        <v>FEM</v>
      </c>
      <c r="E29" s="260" t="str">
        <f t="shared" si="25"/>
        <v>ZOK  ASTRID</v>
      </c>
      <c r="F29" s="260" t="str">
        <f t="shared" si="26"/>
        <v>JUN F</v>
      </c>
      <c r="G29" s="260" t="str">
        <f t="shared" si="20"/>
        <v>CHASSE</v>
      </c>
      <c r="H29" s="264" t="str">
        <f t="shared" si="20"/>
        <v>CHASSE</v>
      </c>
      <c r="I29" s="710">
        <v>1.2382638888888887E-2</v>
      </c>
      <c r="J29" s="867">
        <v>9</v>
      </c>
      <c r="K29" s="871" t="s">
        <v>1072</v>
      </c>
    </row>
    <row r="30" spans="1:13" ht="12" customHeight="1" thickBot="1">
      <c r="A30" s="263"/>
      <c r="B30" s="260"/>
      <c r="C30" s="260" t="str">
        <f t="shared" ref="C30" si="28">IF($A30="","",VLOOKUP($A30,licbarque97,3))</f>
        <v/>
      </c>
      <c r="D30" s="260" t="str">
        <f t="shared" si="27"/>
        <v/>
      </c>
      <c r="E30" s="260" t="str">
        <f>IF($B30="","",VLOOKUP($B30,licbarque97,3))</f>
        <v/>
      </c>
      <c r="F30" s="260" t="str">
        <f t="shared" si="26"/>
        <v/>
      </c>
      <c r="G30" s="260" t="str">
        <f t="shared" si="20"/>
        <v/>
      </c>
      <c r="H30" s="264" t="str">
        <f t="shared" si="20"/>
        <v/>
      </c>
      <c r="I30" s="710"/>
      <c r="J30" s="867" t="str">
        <f>IF(I30="","",RANK(I30,$I$18:$I$19,1))</f>
        <v/>
      </c>
      <c r="K30" s="656"/>
    </row>
    <row r="31" spans="1:13" ht="12" customHeight="1">
      <c r="A31" s="950" t="s">
        <v>512</v>
      </c>
      <c r="B31" s="951"/>
      <c r="C31" s="951"/>
      <c r="D31" s="951"/>
      <c r="E31" s="951"/>
      <c r="F31" s="951"/>
      <c r="G31" s="951"/>
      <c r="H31" s="951"/>
      <c r="I31" s="951"/>
      <c r="J31" s="951"/>
      <c r="K31" s="952"/>
    </row>
    <row r="32" spans="1:13" ht="12" customHeight="1">
      <c r="A32" s="265">
        <v>13215</v>
      </c>
      <c r="B32" s="259">
        <v>12649</v>
      </c>
      <c r="C32" s="259" t="str">
        <f>IF($A32="","",VLOOKUP($A32,licbarque97,3))</f>
        <v>DELORD JOSHUA</v>
      </c>
      <c r="D32" s="259" t="str">
        <f>IF(A32="","",VLOOKUP(A32,licbarque97,6))</f>
        <v>CAD</v>
      </c>
      <c r="E32" s="259" t="str">
        <f>IF($B32="","",VLOOKUP($B32,licbarque97,3))</f>
        <v>MARTINEZ    TOM</v>
      </c>
      <c r="F32" s="259" t="str">
        <f>IF(B32="","",VLOOKUP(B32,licbarque97,6))</f>
        <v>JUN</v>
      </c>
      <c r="G32" s="259" t="str">
        <f t="shared" ref="G32:H34" si="29">IF(A32="","",VLOOKUP(A32,licbarque97,5))</f>
        <v>NIEVROZ</v>
      </c>
      <c r="H32" s="266" t="str">
        <f t="shared" si="29"/>
        <v>NIEVROZ</v>
      </c>
      <c r="I32" s="709">
        <v>1.8795370370370372E-2</v>
      </c>
      <c r="J32" s="868">
        <v>1</v>
      </c>
      <c r="K32" s="654"/>
    </row>
    <row r="33" spans="1:15" ht="12" customHeight="1">
      <c r="A33" s="263">
        <v>13135</v>
      </c>
      <c r="B33" s="260">
        <v>13641</v>
      </c>
      <c r="C33" s="260" t="str">
        <f>IF($A33="","",VLOOKUP($A33,licbarque97,3))</f>
        <v>TIV  MATIS</v>
      </c>
      <c r="D33" s="260" t="str">
        <f>IF(A33="","",VLOOKUP(A33,licbarque97,6))</f>
        <v>JUN</v>
      </c>
      <c r="E33" s="260" t="str">
        <f>IF($B33="","",VLOOKUP($B33,licbarque97,3))</f>
        <v>CHERUBINI   ENZO</v>
      </c>
      <c r="F33" s="260" t="str">
        <f>IF(B33="","",VLOOKUP(B33,licbarque97,6))</f>
        <v>JUN</v>
      </c>
      <c r="G33" s="260" t="str">
        <f t="shared" si="29"/>
        <v>ST ROMAIN</v>
      </c>
      <c r="H33" s="264" t="str">
        <f t="shared" si="29"/>
        <v>ST ROMAIN</v>
      </c>
      <c r="I33" s="710">
        <v>1.7674652777777775E-2</v>
      </c>
      <c r="J33" s="867">
        <v>0</v>
      </c>
      <c r="K33" s="871" t="s">
        <v>1090</v>
      </c>
    </row>
    <row r="34" spans="1:15" ht="12" customHeight="1" thickBot="1">
      <c r="A34" s="263"/>
      <c r="B34" s="260"/>
      <c r="C34" s="260"/>
      <c r="D34" s="260" t="str">
        <f>IF(A34="","",VLOOKUP(A34,licbarque97,6))</f>
        <v/>
      </c>
      <c r="E34" s="260" t="str">
        <f>IF($B34="","",VLOOKUP($B34,licbarque97,3))</f>
        <v/>
      </c>
      <c r="F34" s="260" t="str">
        <f>IF(B34="","",VLOOKUP(B34,licbarque97,6))</f>
        <v/>
      </c>
      <c r="G34" s="260" t="str">
        <f t="shared" si="29"/>
        <v/>
      </c>
      <c r="H34" s="264" t="str">
        <f t="shared" si="29"/>
        <v/>
      </c>
      <c r="I34" s="710"/>
      <c r="J34" s="867" t="str">
        <f>IF(I34="","",RANK(I34,$I$32:$I$34,1))</f>
        <v/>
      </c>
      <c r="K34" s="656"/>
    </row>
    <row r="35" spans="1:15" ht="12" customHeight="1">
      <c r="A35" s="950" t="s">
        <v>513</v>
      </c>
      <c r="B35" s="951"/>
      <c r="C35" s="951"/>
      <c r="D35" s="951"/>
      <c r="E35" s="951"/>
      <c r="F35" s="951"/>
      <c r="G35" s="951"/>
      <c r="H35" s="951"/>
      <c r="I35" s="951"/>
      <c r="J35" s="951"/>
      <c r="K35" s="952"/>
      <c r="O35" s="245"/>
    </row>
    <row r="36" spans="1:15" ht="12" customHeight="1">
      <c r="A36" s="263">
        <v>1009</v>
      </c>
      <c r="B36" s="260">
        <v>1005</v>
      </c>
      <c r="C36" s="259" t="str">
        <f t="shared" ref="C36:C41" si="30">IF($A36="","",VLOOKUP($A36,licbarque97,3))</f>
        <v>MATRAT PASCAL</v>
      </c>
      <c r="D36" s="259" t="str">
        <f t="shared" ref="D36:D41" si="31">IF(A36="","",VLOOKUP(A36,licbarque97,6))</f>
        <v>VET</v>
      </c>
      <c r="E36" s="259" t="str">
        <f t="shared" ref="E36:E41" si="32">IF($B36="","",VLOOKUP($B36,licbarque97,3))</f>
        <v>DREVET ANTOINE</v>
      </c>
      <c r="F36" s="259" t="str">
        <f t="shared" ref="F36:F41" si="33">IF(B36="","",VLOOKUP(B36,licbarque97,6))</f>
        <v>VET</v>
      </c>
      <c r="G36" s="259" t="str">
        <f t="shared" ref="G36:G41" si="34">IF(A36="","",VLOOKUP(A36,licbarque97,5))</f>
        <v>LOIRE</v>
      </c>
      <c r="H36" s="266" t="str">
        <f t="shared" ref="H36:H41" si="35">IF(B36="","",VLOOKUP(B36,licbarque97,5))</f>
        <v>LOIRE</v>
      </c>
      <c r="I36" s="709">
        <v>1.6814583333333334E-2</v>
      </c>
      <c r="J36" s="868">
        <f>IF(I36="","",RANK(I36,$I$36:$I$49,1))</f>
        <v>1</v>
      </c>
      <c r="K36" s="661"/>
    </row>
    <row r="37" spans="1:15" ht="12" customHeight="1">
      <c r="A37" s="869">
        <v>13471</v>
      </c>
      <c r="B37" s="261">
        <v>1387</v>
      </c>
      <c r="C37" s="261" t="s">
        <v>1088</v>
      </c>
      <c r="D37" s="261" t="s">
        <v>6</v>
      </c>
      <c r="E37" s="261" t="s">
        <v>322</v>
      </c>
      <c r="F37" s="261" t="s">
        <v>6</v>
      </c>
      <c r="G37" s="261" t="s">
        <v>20</v>
      </c>
      <c r="H37" s="276" t="s">
        <v>20</v>
      </c>
      <c r="I37" s="756">
        <v>1.6854513888888888E-2</v>
      </c>
      <c r="J37" s="873">
        <v>2</v>
      </c>
      <c r="K37" s="658"/>
    </row>
    <row r="38" spans="1:15" ht="12" customHeight="1">
      <c r="A38" s="263">
        <v>1376</v>
      </c>
      <c r="B38" s="260">
        <v>11067</v>
      </c>
      <c r="C38" s="260" t="str">
        <f>IF($A38="","",VLOOKUP($A38,licbarque97,3))</f>
        <v>COMBALUZIER THIERRY</v>
      </c>
      <c r="D38" s="260" t="str">
        <f>IF(A38="","",VLOOKUP(A38,licbarque97,6))</f>
        <v>VET</v>
      </c>
      <c r="E38" s="260" t="str">
        <f>IF($B38="","",VLOOKUP($B38,licbarque97,3))</f>
        <v xml:space="preserve">ZOK  CEDRIC </v>
      </c>
      <c r="F38" s="260" t="str">
        <f>IF(B38="","",VLOOKUP(B38,licbarque97,6))</f>
        <v>VET</v>
      </c>
      <c r="G38" s="260" t="str">
        <f t="shared" ref="G38:H40" si="36">IF(A38="","",VLOOKUP(A38,licbarque97,5))</f>
        <v>CHASSE</v>
      </c>
      <c r="H38" s="264" t="str">
        <f t="shared" si="36"/>
        <v>CHASSE</v>
      </c>
      <c r="I38" s="710">
        <v>1.7754976851851852E-2</v>
      </c>
      <c r="J38" s="867">
        <v>3</v>
      </c>
      <c r="K38" s="656"/>
    </row>
    <row r="39" spans="1:15" ht="12" customHeight="1">
      <c r="A39" s="265">
        <v>1146</v>
      </c>
      <c r="B39" s="259">
        <v>1125</v>
      </c>
      <c r="C39" s="260" t="str">
        <f>IF($A39="","",VLOOKUP($A39,licbarque97,3))</f>
        <v>ROUSSEL FREDERIC</v>
      </c>
      <c r="D39" s="260" t="str">
        <f>IF(A39="","",VLOOKUP(A39,licbarque97,6))</f>
        <v>VET</v>
      </c>
      <c r="E39" s="260" t="str">
        <f>IF($B39="","",VLOOKUP($B39,licbarque97,3))</f>
        <v>CABUS DAVID</v>
      </c>
      <c r="F39" s="260" t="str">
        <f>IF(B39="","",VLOOKUP(B39,licbarque97,6))</f>
        <v>VET</v>
      </c>
      <c r="G39" s="260" t="str">
        <f t="shared" si="36"/>
        <v>SABLONS</v>
      </c>
      <c r="H39" s="264" t="str">
        <f t="shared" si="36"/>
        <v>SABLONS</v>
      </c>
      <c r="I39" s="710">
        <v>1.8278703703703703E-2</v>
      </c>
      <c r="J39" s="867">
        <v>4</v>
      </c>
      <c r="K39" s="656"/>
    </row>
    <row r="40" spans="1:15" ht="12" customHeight="1">
      <c r="A40" s="263">
        <v>1149</v>
      </c>
      <c r="B40" s="866" t="s">
        <v>1080</v>
      </c>
      <c r="C40" s="260" t="str">
        <f>IF($A40="","",VLOOKUP($A40,licbarque97,3))</f>
        <v>GARDE JEAN PAUL</v>
      </c>
      <c r="D40" s="260" t="str">
        <f>IF(A40="","",VLOOKUP(A40,licbarque97,6))</f>
        <v>VET</v>
      </c>
      <c r="E40" s="260" t="str">
        <f>IF($B40="","",VLOOKUP($B40,licbarque97,3))</f>
        <v>VOLOZAN PHILIPPE</v>
      </c>
      <c r="F40" s="260" t="str">
        <f>IF(B40="","",VLOOKUP(B40,licbarque97,6))</f>
        <v>VET</v>
      </c>
      <c r="G40" s="260" t="str">
        <f t="shared" si="36"/>
        <v>SABLONS</v>
      </c>
      <c r="H40" s="264" t="str">
        <f t="shared" si="36"/>
        <v>SABLONS</v>
      </c>
      <c r="I40" s="710">
        <v>1.8421759259259259E-2</v>
      </c>
      <c r="J40" s="867">
        <v>5</v>
      </c>
      <c r="K40" s="656"/>
    </row>
    <row r="41" spans="1:15" ht="12" customHeight="1">
      <c r="A41" s="263">
        <v>1852</v>
      </c>
      <c r="B41" s="260">
        <v>1245</v>
      </c>
      <c r="C41" s="260" t="str">
        <f t="shared" si="30"/>
        <v>NORMAND GREGORY</v>
      </c>
      <c r="D41" s="260" t="str">
        <f t="shared" si="31"/>
        <v>VET</v>
      </c>
      <c r="E41" s="260" t="str">
        <f t="shared" si="32"/>
        <v>NORMAND DAMIEN</v>
      </c>
      <c r="F41" s="260" t="str">
        <f t="shared" si="33"/>
        <v>VET</v>
      </c>
      <c r="G41" s="260" t="str">
        <f t="shared" si="34"/>
        <v>CHASSE</v>
      </c>
      <c r="H41" s="264" t="str">
        <f t="shared" si="35"/>
        <v>CHASSE</v>
      </c>
      <c r="I41" s="710">
        <v>1.8467592592592591E-2</v>
      </c>
      <c r="J41" s="867">
        <v>6</v>
      </c>
      <c r="K41" s="656"/>
    </row>
    <row r="42" spans="1:15" ht="12" customHeight="1">
      <c r="A42" s="263">
        <v>1220</v>
      </c>
      <c r="B42" s="260">
        <v>1218</v>
      </c>
      <c r="C42" s="260" t="str">
        <f t="shared" ref="C42:C47" si="37">IF($A42="","",VLOOKUP($A42,licbarque97,3))</f>
        <v>PARENTI PAOLO</v>
      </c>
      <c r="D42" s="260" t="str">
        <f>IF(A42="","",VLOOKUP(A42,licbarque97,6))</f>
        <v>VET</v>
      </c>
      <c r="E42" s="260" t="str">
        <f>IF($B42="","",VLOOKUP($B42,licbarque97,3))</f>
        <v>CELLERY  J.CHARLES</v>
      </c>
      <c r="F42" s="260" t="str">
        <f>IF(B42="","",VLOOKUP(B42,licbarque97,6))</f>
        <v>VET</v>
      </c>
      <c r="G42" s="260" t="str">
        <f>IF(A42="","",VLOOKUP(A42,licbarque97,5))</f>
        <v>GRIGNY</v>
      </c>
      <c r="H42" s="264" t="str">
        <f>IF(B42="","",VLOOKUP(B42,licbarque97,5))</f>
        <v>GRIGNY</v>
      </c>
      <c r="I42" s="710">
        <v>1.869386574074074E-2</v>
      </c>
      <c r="J42" s="867">
        <v>7</v>
      </c>
      <c r="K42" s="656"/>
    </row>
    <row r="43" spans="1:15" ht="12" customHeight="1">
      <c r="A43" s="263">
        <v>1126</v>
      </c>
      <c r="B43" s="260">
        <v>13075</v>
      </c>
      <c r="C43" s="260" t="str">
        <f t="shared" si="37"/>
        <v>MICHALON LUDOVIC</v>
      </c>
      <c r="D43" s="260" t="str">
        <f>IF(A43="","",VLOOKUP(A43,licbarque97,6))</f>
        <v>VET</v>
      </c>
      <c r="E43" s="260" t="str">
        <f>IF($B43="","",VLOOKUP($B43,licbarque97,3))</f>
        <v>MEYRAND   MICKAEL</v>
      </c>
      <c r="F43" s="260" t="str">
        <f>IF(B43="","",VLOOKUP(B43,licbarque97,6))</f>
        <v>VET</v>
      </c>
      <c r="G43" s="260" t="str">
        <f>IF(A43="","",VLOOKUP(A43,licbarque97,5))</f>
        <v>SABLONS</v>
      </c>
      <c r="H43" s="264" t="str">
        <f>IF(B43="","",VLOOKUP(B43,licbarque97,5))</f>
        <v>SABLONS</v>
      </c>
      <c r="I43" s="710">
        <v>1.8845601851851853E-2</v>
      </c>
      <c r="J43" s="867">
        <f>IF(I43="","",RANK(I43,$I$36:$I$49,1))</f>
        <v>8</v>
      </c>
      <c r="K43" s="656"/>
    </row>
    <row r="44" spans="1:15" ht="12" customHeight="1" thickBot="1">
      <c r="A44" s="862">
        <v>13366</v>
      </c>
      <c r="B44" s="262">
        <v>13963</v>
      </c>
      <c r="C44" s="262" t="str">
        <f t="shared" si="37"/>
        <v>BONNEFOI  SANDRINE</v>
      </c>
      <c r="D44" s="262" t="str">
        <f>IF(A44="","",VLOOKUP(A44,licbarque97,6))</f>
        <v>FEM</v>
      </c>
      <c r="E44" s="262" t="s">
        <v>1086</v>
      </c>
      <c r="F44" s="262" t="s">
        <v>23</v>
      </c>
      <c r="G44" s="262" t="str">
        <f>IF(A44="","",VLOOKUP(A44,licbarque97,5))</f>
        <v>GRIGNY</v>
      </c>
      <c r="H44" s="277" t="s">
        <v>36</v>
      </c>
      <c r="I44" s="711">
        <v>1.9720138888888888E-2</v>
      </c>
      <c r="J44" s="874">
        <v>9</v>
      </c>
      <c r="K44" s="872" t="s">
        <v>646</v>
      </c>
    </row>
    <row r="45" spans="1:15" ht="12" customHeight="1">
      <c r="A45" s="263">
        <v>1217</v>
      </c>
      <c r="B45" s="260">
        <v>12401</v>
      </c>
      <c r="C45" s="260" t="str">
        <f t="shared" si="37"/>
        <v>ODIN ERIC</v>
      </c>
      <c r="D45" s="260" t="str">
        <f t="shared" ref="D45" si="38">IF(A45="","",VLOOKUP(A45,licbarque97,6))</f>
        <v>VET</v>
      </c>
      <c r="E45" s="260" t="str">
        <f>IF($B45="","",VLOOKUP($B45,licbarque97,3))</f>
        <v>FROUGEROUX J. MICHEL</v>
      </c>
      <c r="F45" s="260" t="str">
        <f t="shared" ref="F45" si="39">IF(B45="","",VLOOKUP(B45,licbarque97,6))</f>
        <v>VET</v>
      </c>
      <c r="G45" s="260" t="str">
        <f t="shared" ref="G45" si="40">IF(A45="","",VLOOKUP(A45,licbarque97,5))</f>
        <v>GRIGNY</v>
      </c>
      <c r="H45" s="264" t="str">
        <f t="shared" ref="H45" si="41">IF(B45="","",VLOOKUP(B45,licbarque97,5))</f>
        <v>GRIGNY</v>
      </c>
      <c r="I45" s="710">
        <v>1.9723611111111108E-2</v>
      </c>
      <c r="J45" s="867">
        <v>10</v>
      </c>
      <c r="K45" s="656"/>
    </row>
    <row r="46" spans="1:15" ht="12" customHeight="1" thickBot="1">
      <c r="A46" s="263">
        <v>1153</v>
      </c>
      <c r="B46" s="260">
        <v>1164</v>
      </c>
      <c r="C46" s="260" t="str">
        <f t="shared" si="37"/>
        <v xml:space="preserve"> MEYNET CORINNE</v>
      </c>
      <c r="D46" s="260" t="str">
        <f>IF(A46="","",VLOOKUP(A46,licbarque97,6))</f>
        <v>FEM</v>
      </c>
      <c r="E46" s="260" t="str">
        <f>IF($B46="","",VLOOKUP($B46,licbarque97,3))</f>
        <v>MARTINEZ ENRIQUE</v>
      </c>
      <c r="F46" s="260" t="str">
        <f>IF(B46="","",VLOOKUP(B46,licbarque97,6))</f>
        <v>VET</v>
      </c>
      <c r="G46" s="260" t="str">
        <f>IF(A46="","",VLOOKUP(A46,licbarque97,5))</f>
        <v>NIEVROZ</v>
      </c>
      <c r="H46" s="264" t="str">
        <f>IF(B46="","",VLOOKUP(B46,licbarque97,5))</f>
        <v>NIEVROZ</v>
      </c>
      <c r="I46" s="710">
        <v>1.9821990740740741E-2</v>
      </c>
      <c r="J46" s="867">
        <f>IF(I46="","",RANK(I46,$I$36:$I$49,1))</f>
        <v>11</v>
      </c>
      <c r="K46" s="872" t="s">
        <v>646</v>
      </c>
    </row>
    <row r="47" spans="1:15" ht="12" customHeight="1">
      <c r="A47" s="263">
        <v>13204</v>
      </c>
      <c r="B47" s="260">
        <v>1503</v>
      </c>
      <c r="C47" s="260" t="str">
        <f t="shared" si="37"/>
        <v>CATHERIN  JEAN MARC</v>
      </c>
      <c r="D47" s="260" t="str">
        <f>IF(A47="","",VLOOKUP(A47,licbarque97,6))</f>
        <v>VET</v>
      </c>
      <c r="E47" s="260" t="str">
        <f>IF($B47="","",VLOOKUP($B47,licbarque97,3))</f>
        <v>PERRET PATRICK</v>
      </c>
      <c r="F47" s="260" t="str">
        <f>IF(B47="","",VLOOKUP(B47,licbarque97,6))</f>
        <v>VET</v>
      </c>
      <c r="G47" s="260" t="str">
        <f>IF(A47="","",VLOOKUP(A47,licbarque97,5))</f>
        <v>NIEVROZ</v>
      </c>
      <c r="H47" s="264" t="str">
        <f>IF(B47="","",VLOOKUP(B47,licbarque97,5))</f>
        <v>NIEVROZ</v>
      </c>
      <c r="I47" s="710">
        <v>1.9997916666666667E-2</v>
      </c>
      <c r="J47" s="867">
        <f>IF(I47="","",RANK(I47,$I$36:$I$49,1))</f>
        <v>12</v>
      </c>
      <c r="K47" s="656"/>
    </row>
    <row r="48" spans="1:15" ht="12" customHeight="1">
      <c r="A48" s="263">
        <v>1237</v>
      </c>
      <c r="B48" s="260">
        <v>1236</v>
      </c>
      <c r="C48" s="260" t="str">
        <f t="shared" ref="C48" si="42">IF($A48="","",VLOOKUP($A48,licbarque97,3))</f>
        <v>COLOMBIER BERNARD</v>
      </c>
      <c r="D48" s="260" t="str">
        <f t="shared" ref="D48" si="43">IF(A48="","",VLOOKUP(A48,licbarque97,6))</f>
        <v>VET</v>
      </c>
      <c r="E48" s="260" t="str">
        <f t="shared" ref="E48" si="44">IF($B48="","",VLOOKUP($B48,licbarque97,3))</f>
        <v>COLOMBIER RENE</v>
      </c>
      <c r="F48" s="260" t="str">
        <f t="shared" ref="F48" si="45">IF(B48="","",VLOOKUP(B48,licbarque97,6))</f>
        <v>VET</v>
      </c>
      <c r="G48" s="260" t="str">
        <f t="shared" ref="G48:H51" si="46">IF(A48="","",VLOOKUP(A48,licbarque97,5))</f>
        <v>ST ROMAIN</v>
      </c>
      <c r="H48" s="264" t="str">
        <f t="shared" si="46"/>
        <v>ST ROMAIN</v>
      </c>
      <c r="I48" s="710">
        <v>2.1378356481481481E-2</v>
      </c>
      <c r="J48" s="867">
        <f>IF(I48="","",RANK(I48,$I$36:$I$49,1))</f>
        <v>13</v>
      </c>
      <c r="K48" s="656"/>
    </row>
    <row r="49" spans="1:11" ht="12" customHeight="1" thickBot="1">
      <c r="A49" s="263">
        <v>1219</v>
      </c>
      <c r="B49" s="260">
        <v>1228</v>
      </c>
      <c r="C49" s="260" t="str">
        <f>IF($A49="","",VLOOKUP($A49,licbarque97,3))</f>
        <v>CUERQ LUC</v>
      </c>
      <c r="D49" s="260" t="str">
        <f t="shared" ref="D49" si="47">IF(A49="","",VLOOKUP(A49,licbarque97,6))</f>
        <v>VET</v>
      </c>
      <c r="E49" s="260" t="str">
        <f>IF($B49="","",VLOOKUP($B49,licbarque97,3))</f>
        <v>CUERQ CAROLINE</v>
      </c>
      <c r="F49" s="260" t="str">
        <f t="shared" ref="F49" si="48">IF(B49="","",VLOOKUP(B49,licbarque97,6))</f>
        <v>FEM</v>
      </c>
      <c r="G49" s="260" t="str">
        <f t="shared" ref="G49" si="49">IF(A49="","",VLOOKUP(A49,licbarque97,5))</f>
        <v>GRIGNY</v>
      </c>
      <c r="H49" s="264" t="str">
        <f t="shared" ref="H49" si="50">IF(B49="","",VLOOKUP(B49,licbarque97,5))</f>
        <v>GRIGNY</v>
      </c>
      <c r="I49" s="710">
        <v>2.1811805555555557E-2</v>
      </c>
      <c r="J49" s="867">
        <f>IF(I49="","",RANK(I49,$I$36:$I$49,1))</f>
        <v>14</v>
      </c>
      <c r="K49" s="872" t="s">
        <v>646</v>
      </c>
    </row>
    <row r="50" spans="1:11" ht="12" customHeight="1">
      <c r="A50" s="263">
        <v>11588</v>
      </c>
      <c r="B50" s="260">
        <v>13019</v>
      </c>
      <c r="C50" s="260" t="str">
        <f>IF($A50="","",VLOOKUP($A50,licbarque97,3))</f>
        <v>CUERQ BERNARD</v>
      </c>
      <c r="D50" s="260" t="str">
        <f>IF(A50="","",VLOOKUP(A50,licbarque97,6))</f>
        <v>VET</v>
      </c>
      <c r="E50" s="260" t="str">
        <f>IF($B50="","",VLOOKUP($B50,licbarque97,3))</f>
        <v>MARGARIT   JEROME</v>
      </c>
      <c r="F50" s="260" t="str">
        <f>IF(B50="","",VLOOKUP(B50,licbarque97,6))</f>
        <v>VET</v>
      </c>
      <c r="G50" s="260" t="str">
        <f>IF(A50="","",VLOOKUP(A50,licbarque97,5))</f>
        <v>AMPUIS</v>
      </c>
      <c r="H50" s="264" t="str">
        <f>IF(B50="","",VLOOKUP(B50,licbarque97,5))</f>
        <v>AMPUIS</v>
      </c>
      <c r="I50" s="710">
        <v>1.9373726851851854E-2</v>
      </c>
      <c r="J50" s="870"/>
      <c r="K50" s="871" t="s">
        <v>1090</v>
      </c>
    </row>
    <row r="51" spans="1:11" ht="12" customHeight="1" thickBot="1">
      <c r="A51" s="263"/>
      <c r="B51" s="260"/>
      <c r="C51" s="260" t="str">
        <f>IF($A51="","",VLOOKUP($A51,licbarque97,3))</f>
        <v/>
      </c>
      <c r="D51" s="260" t="str">
        <f>IF(A51="","",VLOOKUP(A51,licbarque97,6))</f>
        <v/>
      </c>
      <c r="E51" s="260" t="str">
        <f>IF($B51="","",VLOOKUP($B51,licbarque97,3))</f>
        <v/>
      </c>
      <c r="F51" s="260" t="str">
        <f>IF(B51="","",VLOOKUP(B51,licbarque97,6))</f>
        <v/>
      </c>
      <c r="G51" s="260" t="str">
        <f t="shared" si="46"/>
        <v/>
      </c>
      <c r="H51" s="264" t="str">
        <f t="shared" ref="H51" si="51">IF(B51="","",VLOOKUP(B51,licbarque97,5))</f>
        <v/>
      </c>
      <c r="I51" s="710"/>
      <c r="J51" s="867" t="str">
        <f>IF(I51="","",RANK(I51,$I$32:$I$34,1))</f>
        <v/>
      </c>
      <c r="K51" s="656"/>
    </row>
    <row r="52" spans="1:11" ht="12" customHeight="1">
      <c r="A52" s="950" t="s">
        <v>514</v>
      </c>
      <c r="B52" s="951"/>
      <c r="C52" s="951"/>
      <c r="D52" s="951"/>
      <c r="E52" s="951"/>
      <c r="F52" s="951"/>
      <c r="G52" s="951"/>
      <c r="H52" s="951"/>
      <c r="I52" s="951"/>
      <c r="J52" s="951"/>
      <c r="K52" s="952"/>
    </row>
    <row r="53" spans="1:11" ht="12" customHeight="1">
      <c r="A53" s="265">
        <v>1022</v>
      </c>
      <c r="B53" s="259">
        <v>11191</v>
      </c>
      <c r="C53" s="260" t="str">
        <f>IF($A53="","",VLOOKUP($A53,licbarque97,3))</f>
        <v>MATRAT NICOLAS</v>
      </c>
      <c r="D53" s="260" t="str">
        <f>IF(A53="","",VLOOKUP(A53,licbarque97,6))</f>
        <v>SEN</v>
      </c>
      <c r="E53" s="260" t="str">
        <f>IF($B53="","",VLOOKUP($B53,licbarque97,3))</f>
        <v>MONIN SEBASTIEN</v>
      </c>
      <c r="F53" s="260" t="str">
        <f>IF(B53="","",VLOOKUP(B53,licbarque97,6))</f>
        <v>SEN</v>
      </c>
      <c r="G53" s="260" t="str">
        <f t="shared" ref="G53:H55" si="52">IF(A53="","",VLOOKUP(A53,licbarque97,5))</f>
        <v>LOIRE</v>
      </c>
      <c r="H53" s="264" t="str">
        <f t="shared" si="52"/>
        <v>LOIRE</v>
      </c>
      <c r="I53" s="710">
        <v>1.9800578703703702E-2</v>
      </c>
      <c r="J53" s="867">
        <v>1</v>
      </c>
      <c r="K53" s="656"/>
    </row>
    <row r="54" spans="1:11" ht="12" customHeight="1">
      <c r="A54" s="263">
        <v>1235</v>
      </c>
      <c r="B54" s="260">
        <v>11533</v>
      </c>
      <c r="C54" s="260" t="str">
        <f>IF($A54="","",VLOOKUP($A54,licbarque97,3))</f>
        <v>COLOMBIER FRANCK</v>
      </c>
      <c r="D54" s="260" t="str">
        <f>IF(A54="","",VLOOKUP(A54,licbarque97,6))</f>
        <v>VET</v>
      </c>
      <c r="E54" s="260" t="str">
        <f>IF($B54="","",VLOOKUP($B54,licbarque97,3))</f>
        <v>PEROTINO CEDRIC</v>
      </c>
      <c r="F54" s="260" t="str">
        <f>IF(B54="","",VLOOKUP(B54,licbarque97,6))</f>
        <v>VET</v>
      </c>
      <c r="G54" s="260" t="str">
        <f>IF(A54="","",VLOOKUP(A54,licbarque97,5))</f>
        <v>ST ROMAIN</v>
      </c>
      <c r="H54" s="264" t="str">
        <f>IF(B54="","",VLOOKUP(B54,licbarque97,5))</f>
        <v>ST ROMAIN</v>
      </c>
      <c r="I54" s="710">
        <v>1.999340277777778E-2</v>
      </c>
      <c r="J54" s="867">
        <v>2</v>
      </c>
      <c r="K54" s="656"/>
    </row>
    <row r="55" spans="1:11" ht="12" customHeight="1">
      <c r="A55" s="263">
        <v>1010</v>
      </c>
      <c r="B55" s="260">
        <v>259</v>
      </c>
      <c r="C55" s="260" t="str">
        <f t="shared" ref="C55:C58" si="53">IF($A55="","",VLOOKUP($A55,licbarque97,3))</f>
        <v>BERAUD GERARD</v>
      </c>
      <c r="D55" s="260" t="str">
        <f t="shared" ref="D55:D58" si="54">IF(A55="","",VLOOKUP(A55,licbarque97,6))</f>
        <v>VET</v>
      </c>
      <c r="E55" s="260" t="s">
        <v>1079</v>
      </c>
      <c r="F55" s="260" t="s">
        <v>5</v>
      </c>
      <c r="G55" s="260" t="str">
        <f t="shared" si="52"/>
        <v>LOIRE</v>
      </c>
      <c r="H55" s="264" t="s">
        <v>9</v>
      </c>
      <c r="I55" s="710">
        <v>2.0704166666666666E-2</v>
      </c>
      <c r="J55" s="867">
        <v>3</v>
      </c>
      <c r="K55" s="656"/>
    </row>
    <row r="56" spans="1:11" ht="12" customHeight="1">
      <c r="A56" s="263">
        <v>1387</v>
      </c>
      <c r="B56" s="260">
        <v>1577</v>
      </c>
      <c r="C56" s="260" t="str">
        <f t="shared" si="53"/>
        <v>NICOD FREDERIC</v>
      </c>
      <c r="D56" s="260" t="str">
        <f t="shared" si="54"/>
        <v>VET</v>
      </c>
      <c r="E56" s="260" t="str">
        <f t="shared" ref="E56:E58" si="55">IF($B56="","",VLOOKUP($B56,licbarque97,3))</f>
        <v>COTTE LIONNEL</v>
      </c>
      <c r="F56" s="260" t="str">
        <f t="shared" ref="F56:F58" si="56">IF(B56="","",VLOOKUP(B56,licbarque97,6))</f>
        <v>VET</v>
      </c>
      <c r="G56" s="260" t="str">
        <f t="shared" ref="G56:H58" si="57">IF(A56="","",VLOOKUP(A56,licbarque97,5))</f>
        <v>ST  FONS</v>
      </c>
      <c r="H56" s="264" t="str">
        <f t="shared" si="57"/>
        <v>ST FONS</v>
      </c>
      <c r="I56" s="710">
        <v>1.9745486111111109E-2</v>
      </c>
      <c r="J56" s="867">
        <v>4</v>
      </c>
      <c r="K56" s="871" t="s">
        <v>1072</v>
      </c>
    </row>
    <row r="57" spans="1:11" ht="12" customHeight="1">
      <c r="A57" s="263">
        <v>13139</v>
      </c>
      <c r="B57" s="260">
        <v>1120</v>
      </c>
      <c r="C57" s="260" t="str">
        <f>IF($A57="","",VLOOKUP($A57,licbarque97,3))</f>
        <v>MACHADO  BENJAMIN</v>
      </c>
      <c r="D57" s="260" t="str">
        <f>IF(A57="","",VLOOKUP(A57,licbarque97,6))</f>
        <v>CAD</v>
      </c>
      <c r="E57" s="260" t="str">
        <f>IF($B57="","",VLOOKUP($B57,licbarque97,3))</f>
        <v>MANOUVRIER JEROME</v>
      </c>
      <c r="F57" s="260" t="str">
        <f>IF(B57="","",VLOOKUP(B57,licbarque97,6))</f>
        <v>VET</v>
      </c>
      <c r="G57" s="260" t="str">
        <f>IF(A57="","",VLOOKUP(A57,licbarque97,5))</f>
        <v>SABLONS</v>
      </c>
      <c r="H57" s="264" t="str">
        <f>IF(B57="","",VLOOKUP(B57,licbarque97,5))</f>
        <v>SABLONS</v>
      </c>
      <c r="I57" s="710">
        <v>2.2016550925925926E-2</v>
      </c>
      <c r="J57" s="867">
        <f>IF(I57="","",RANK(I57,$I$53:$I$58,1))</f>
        <v>5</v>
      </c>
      <c r="K57" s="871" t="s">
        <v>1072</v>
      </c>
    </row>
    <row r="58" spans="1:11" ht="12" customHeight="1">
      <c r="A58" s="263"/>
      <c r="B58" s="260"/>
      <c r="C58" s="260" t="str">
        <f t="shared" si="53"/>
        <v/>
      </c>
      <c r="D58" s="260" t="str">
        <f t="shared" si="54"/>
        <v/>
      </c>
      <c r="E58" s="260" t="str">
        <f t="shared" si="55"/>
        <v/>
      </c>
      <c r="F58" s="260" t="str">
        <f t="shared" si="56"/>
        <v/>
      </c>
      <c r="G58" s="260" t="str">
        <f t="shared" si="57"/>
        <v/>
      </c>
      <c r="H58" s="264" t="str">
        <f t="shared" si="57"/>
        <v/>
      </c>
      <c r="I58" s="710"/>
      <c r="J58" s="867" t="str">
        <f>IF(I58="","",RANK(I58,$I$53:$I$58,1))</f>
        <v/>
      </c>
      <c r="K58" s="656"/>
    </row>
    <row r="59" spans="1:11" ht="12" customHeight="1">
      <c r="D59" s="852"/>
      <c r="F59" s="852"/>
      <c r="G59" s="241"/>
      <c r="H59" s="244"/>
      <c r="I59" s="853"/>
    </row>
    <row r="60" spans="1:11" ht="12" customHeight="1">
      <c r="D60" s="852"/>
      <c r="F60" s="852"/>
      <c r="G60" s="241"/>
      <c r="H60" s="244"/>
      <c r="I60" s="853"/>
    </row>
    <row r="61" spans="1:11" ht="12" customHeight="1">
      <c r="D61" s="852"/>
      <c r="F61" s="852"/>
      <c r="G61" s="241"/>
      <c r="H61" s="244"/>
      <c r="I61" s="853"/>
    </row>
  </sheetData>
  <sortState xmlns:xlrd2="http://schemas.microsoft.com/office/spreadsheetml/2017/richdata2" ref="A14:K16">
    <sortCondition ref="J14:J16"/>
  </sortState>
  <mergeCells count="8">
    <mergeCell ref="A35:K35"/>
    <mergeCell ref="A52:K52"/>
    <mergeCell ref="A17:K17"/>
    <mergeCell ref="A1:K1"/>
    <mergeCell ref="A3:K3"/>
    <mergeCell ref="A11:K11"/>
    <mergeCell ref="A20:K20"/>
    <mergeCell ref="A31:K31"/>
  </mergeCells>
  <phoneticPr fontId="42" type="noConversion"/>
  <printOptions horizontalCentered="1"/>
  <pageMargins left="0.25" right="0.25" top="0.75" bottom="0.75" header="0.3" footer="0.3"/>
  <pageSetup paperSize="9" orientation="landscape" horizontalDpi="300" verticalDpi="300" r:id="rId1"/>
  <headerFooter>
    <oddFooter xml:space="preserve">&amp;L&amp;"Arial,Gras"&amp;12&amp;F  /  &amp;A&amp;C&amp;P/&amp;N&amp;R&amp;KFF0000Edition du:&amp;D_&amp;T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W55"/>
  <sheetViews>
    <sheetView zoomScaleNormal="100" workbookViewId="0">
      <selection activeCell="F61" sqref="F61"/>
    </sheetView>
  </sheetViews>
  <sheetFormatPr baseColWidth="10" defaultColWidth="11.44140625" defaultRowHeight="12" customHeight="1"/>
  <cols>
    <col min="1" max="1" width="8.77734375" style="269" customWidth="1"/>
    <col min="2" max="2" width="25.77734375" style="244" customWidth="1"/>
    <col min="3" max="3" width="8.77734375" style="270" customWidth="1"/>
    <col min="4" max="6" width="12.77734375" style="242" customWidth="1"/>
    <col min="7" max="7" width="12.77734375" style="714" bestFit="1" customWidth="1"/>
    <col min="8" max="8" width="7.44140625" style="357" customWidth="1"/>
    <col min="9" max="9" width="10.77734375" style="421" customWidth="1"/>
    <col min="10" max="10" width="31.77734375" style="243" customWidth="1"/>
    <col min="11" max="11" width="11.44140625" style="241"/>
    <col min="12" max="12" width="13.44140625" style="242" customWidth="1"/>
    <col min="13" max="16384" width="11.44140625" style="242"/>
  </cols>
  <sheetData>
    <row r="1" spans="1:23" ht="25.05" customHeight="1">
      <c r="A1" s="946" t="str">
        <f ca="1">MID(CELL("filename",$A$1),FIND("]",CELL("filename",$A$1))+1,32)&amp;" "&amp;AN</f>
        <v>Chasse 2026</v>
      </c>
      <c r="B1" s="947"/>
      <c r="C1" s="947"/>
      <c r="D1" s="947"/>
      <c r="E1" s="947"/>
      <c r="F1" s="947"/>
      <c r="G1" s="947"/>
      <c r="H1" s="947"/>
      <c r="I1" s="948"/>
      <c r="J1" s="240"/>
    </row>
    <row r="2" spans="1:23" ht="15" customHeight="1" thickBot="1">
      <c r="A2" s="649" t="s">
        <v>666</v>
      </c>
      <c r="B2" s="650" t="s">
        <v>668</v>
      </c>
      <c r="C2" s="650" t="s">
        <v>669</v>
      </c>
      <c r="D2" s="650" t="s">
        <v>672</v>
      </c>
      <c r="E2" s="650" t="s">
        <v>1093</v>
      </c>
      <c r="F2" s="650" t="s">
        <v>1094</v>
      </c>
      <c r="G2" s="708" t="s">
        <v>476</v>
      </c>
      <c r="H2" s="651" t="s">
        <v>557</v>
      </c>
      <c r="I2" s="652" t="s">
        <v>630</v>
      </c>
      <c r="J2" s="240"/>
    </row>
    <row r="3" spans="1:23" s="245" customFormat="1" ht="15" customHeight="1">
      <c r="A3" s="950" t="s">
        <v>515</v>
      </c>
      <c r="B3" s="951"/>
      <c r="C3" s="951"/>
      <c r="D3" s="951"/>
      <c r="E3" s="951"/>
      <c r="F3" s="951"/>
      <c r="G3" s="951"/>
      <c r="H3" s="951"/>
      <c r="I3" s="952"/>
      <c r="J3" s="243"/>
      <c r="K3" s="273"/>
    </row>
    <row r="4" spans="1:23" ht="12" customHeight="1">
      <c r="A4" s="767">
        <v>12837</v>
      </c>
      <c r="B4" s="260" t="str">
        <f t="shared" ref="B4:B10" si="0">IF($A4="","",VLOOKUP($A4,licbarque97,3))</f>
        <v>MARGARIT  ORLANE</v>
      </c>
      <c r="C4" s="260" t="str">
        <f t="shared" ref="C4:C10" si="1">IF(A4="","",VLOOKUP(A4,licbarque97,6))</f>
        <v>CADTE</v>
      </c>
      <c r="D4" s="260" t="str">
        <f t="shared" ref="D4:D10" si="2">IF(A4="","",VLOOKUP(A4,licbarque97,5))</f>
        <v>AMPUIS</v>
      </c>
      <c r="E4" s="709">
        <v>2.9699074074074077E-3</v>
      </c>
      <c r="F4" s="709">
        <v>1.4887731481481481E-3</v>
      </c>
      <c r="G4" s="709">
        <f t="shared" ref="G4:G10" si="3">SUM(E4:F4)</f>
        <v>4.458680555555556E-3</v>
      </c>
      <c r="H4" s="653">
        <f>IF(G4="","",RANK(G4,$G$4:$G$11,1))</f>
        <v>1</v>
      </c>
      <c r="I4" s="654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</row>
    <row r="5" spans="1:23" ht="12" customHeight="1">
      <c r="A5" s="758">
        <v>12986</v>
      </c>
      <c r="B5" s="260" t="str">
        <f t="shared" si="0"/>
        <v>MARTINEZ LISA</v>
      </c>
      <c r="C5" s="260" t="str">
        <f t="shared" si="1"/>
        <v>CADTE</v>
      </c>
      <c r="D5" s="260" t="str">
        <f t="shared" si="2"/>
        <v>NIEVROZ</v>
      </c>
      <c r="E5" s="709">
        <v>3.0855324074074071E-3</v>
      </c>
      <c r="F5" s="709">
        <v>1.4825231481481482E-3</v>
      </c>
      <c r="G5" s="709">
        <f t="shared" si="3"/>
        <v>4.5680555555555552E-3</v>
      </c>
      <c r="H5" s="655">
        <f>IF(G5="","",RANK(G5,$G$4:$G$11,1))</f>
        <v>2</v>
      </c>
      <c r="I5" s="656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</row>
    <row r="6" spans="1:23" ht="13.05" customHeight="1">
      <c r="A6" s="758">
        <v>13158</v>
      </c>
      <c r="B6" s="260" t="str">
        <f t="shared" si="0"/>
        <v>CUERQ LOLA</v>
      </c>
      <c r="C6" s="260" t="str">
        <f t="shared" si="1"/>
        <v>CADTE</v>
      </c>
      <c r="D6" s="260" t="str">
        <f t="shared" si="2"/>
        <v>AMPUIS</v>
      </c>
      <c r="E6" s="709">
        <v>3.3346064814814818E-3</v>
      </c>
      <c r="F6" s="709">
        <v>1.4478009259259259E-3</v>
      </c>
      <c r="G6" s="709">
        <f t="shared" si="3"/>
        <v>4.782407407407408E-3</v>
      </c>
      <c r="H6" s="655">
        <v>3</v>
      </c>
      <c r="I6" s="656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</row>
    <row r="7" spans="1:23" ht="12" customHeight="1">
      <c r="A7" s="758">
        <v>13661</v>
      </c>
      <c r="B7" s="260" t="str">
        <f t="shared" si="0"/>
        <v>MOREL ALEXIA</v>
      </c>
      <c r="C7" s="260" t="str">
        <f t="shared" si="1"/>
        <v>CADTE</v>
      </c>
      <c r="D7" s="260" t="str">
        <f t="shared" si="2"/>
        <v>AMPUIS</v>
      </c>
      <c r="E7" s="709">
        <v>3.3750000000000004E-3</v>
      </c>
      <c r="F7" s="709">
        <v>1.4718750000000001E-3</v>
      </c>
      <c r="G7" s="709">
        <f t="shared" si="3"/>
        <v>4.8468750000000005E-3</v>
      </c>
      <c r="H7" s="655">
        <f>IF(G7="","",RANK(G7,$G$4:$G$11,1))</f>
        <v>4</v>
      </c>
      <c r="I7" s="656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</row>
    <row r="8" spans="1:23" ht="12" customHeight="1">
      <c r="A8" s="758">
        <v>12650</v>
      </c>
      <c r="B8" s="260" t="str">
        <f t="shared" si="0"/>
        <v>NORMAND  JUSTINE</v>
      </c>
      <c r="C8" s="260" t="str">
        <f t="shared" si="1"/>
        <v>MINIME</v>
      </c>
      <c r="D8" s="260" t="str">
        <f t="shared" si="2"/>
        <v>CHASSE</v>
      </c>
      <c r="E8" s="709">
        <v>3.7510416666666664E-3</v>
      </c>
      <c r="F8" s="709">
        <v>1.4693287037037038E-3</v>
      </c>
      <c r="G8" s="709">
        <f t="shared" si="3"/>
        <v>5.22037037037037E-3</v>
      </c>
      <c r="H8" s="655">
        <f>IF(G8="","",RANK(G8,$G$4:$G$11,1))</f>
        <v>5</v>
      </c>
      <c r="I8" s="656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</row>
    <row r="9" spans="1:23" ht="13.05" customHeight="1">
      <c r="A9" s="758">
        <v>13671</v>
      </c>
      <c r="B9" s="260" t="str">
        <f t="shared" si="0"/>
        <v>DOS SANTOS  PAULINE</v>
      </c>
      <c r="C9" s="260" t="str">
        <f t="shared" si="1"/>
        <v>CADTE</v>
      </c>
      <c r="D9" s="260" t="str">
        <f t="shared" si="2"/>
        <v>AMPUIS</v>
      </c>
      <c r="E9" s="709">
        <v>4.9611111111111106E-3</v>
      </c>
      <c r="F9" s="709">
        <v>1.7662037037037036E-3</v>
      </c>
      <c r="G9" s="709">
        <f t="shared" si="3"/>
        <v>6.7273148148148144E-3</v>
      </c>
      <c r="H9" s="655">
        <f>IF(G9="","",RANK(G9,$G$4:$G$11,1))</f>
        <v>6</v>
      </c>
      <c r="I9" s="656"/>
      <c r="J9" s="878"/>
    </row>
    <row r="10" spans="1:23" ht="13.05" customHeight="1">
      <c r="A10" s="758">
        <v>13672</v>
      </c>
      <c r="B10" s="260" t="str">
        <f t="shared" si="0"/>
        <v>DOS SANTOS Elise</v>
      </c>
      <c r="C10" s="260" t="str">
        <f t="shared" si="1"/>
        <v>CADTE</v>
      </c>
      <c r="D10" s="260" t="str">
        <f t="shared" si="2"/>
        <v>AMPUIS</v>
      </c>
      <c r="E10" s="709">
        <v>7.2893518518518515E-3</v>
      </c>
      <c r="F10" s="709">
        <v>1.8944444444444445E-3</v>
      </c>
      <c r="G10" s="709">
        <f t="shared" si="3"/>
        <v>9.1837962962962958E-3</v>
      </c>
      <c r="H10" s="655">
        <f>IF(G10="","",RANK(G10,$G$4:$G$11,1))</f>
        <v>7</v>
      </c>
      <c r="I10" s="656"/>
    </row>
    <row r="11" spans="1:23" ht="13.05" customHeight="1" thickBot="1">
      <c r="A11" s="758"/>
      <c r="B11" s="260" t="str">
        <f t="shared" ref="B11" si="4">IF($A11="","",VLOOKUP($A11,licbarque97,3))</f>
        <v/>
      </c>
      <c r="C11" s="260" t="str">
        <f t="shared" ref="C11" si="5">IF(A11="","",VLOOKUP(A11,licbarque97,6))</f>
        <v/>
      </c>
      <c r="D11" s="260" t="str">
        <f t="shared" ref="D11" si="6">IF(A11="","",VLOOKUP(A11,licbarque97,5))</f>
        <v/>
      </c>
      <c r="E11" s="876"/>
      <c r="F11" s="876"/>
      <c r="G11" s="710"/>
      <c r="H11" s="655" t="str">
        <f>IF(G11="","",RANK(G11,$G$50:$G$55,1))</f>
        <v/>
      </c>
      <c r="I11" s="656"/>
    </row>
    <row r="12" spans="1:23" ht="15" customHeight="1">
      <c r="A12" s="950" t="s">
        <v>508</v>
      </c>
      <c r="B12" s="951"/>
      <c r="C12" s="951"/>
      <c r="D12" s="951"/>
      <c r="E12" s="951"/>
      <c r="F12" s="951"/>
      <c r="G12" s="951"/>
      <c r="H12" s="951"/>
      <c r="I12" s="952"/>
    </row>
    <row r="13" spans="1:23" ht="13.05" customHeight="1">
      <c r="A13" s="767">
        <v>13020</v>
      </c>
      <c r="B13" s="259" t="str">
        <f t="shared" ref="B13:B15" si="7">IF($A13="","",VLOOKUP($A13,licbarque97,3))</f>
        <v>MARGARIT LEANDRE</v>
      </c>
      <c r="C13" s="259" t="str">
        <f t="shared" ref="C13:C15" si="8">IF(A13="","",VLOOKUP(A13,licbarque97,6))</f>
        <v>MINIME</v>
      </c>
      <c r="D13" s="259" t="str">
        <f t="shared" ref="D13:D15" si="9">IF(A13="","",VLOOKUP(A13,licbarque97,5))</f>
        <v>AMPUIS</v>
      </c>
      <c r="E13" s="709">
        <v>2.9482638888888887E-3</v>
      </c>
      <c r="F13" s="709">
        <v>1.6108796296296296E-3</v>
      </c>
      <c r="G13" s="709">
        <f>SUM(E13:F13)</f>
        <v>4.5591435185185179E-3</v>
      </c>
      <c r="H13" s="653">
        <f>IF(G13="","",RANK(G13,$G$13:$G$15,1))</f>
        <v>1</v>
      </c>
      <c r="I13" s="654"/>
    </row>
    <row r="14" spans="1:23" ht="13.05" customHeight="1">
      <c r="A14" s="758">
        <v>13580</v>
      </c>
      <c r="B14" s="260" t="str">
        <f t="shared" si="7"/>
        <v>DREVET AMAURY</v>
      </c>
      <c r="C14" s="260" t="str">
        <f t="shared" si="8"/>
        <v>CDT</v>
      </c>
      <c r="D14" s="260" t="str">
        <f t="shared" si="9"/>
        <v>LOIRE</v>
      </c>
      <c r="E14" s="710">
        <v>3.3108796296296298E-3</v>
      </c>
      <c r="F14" s="710">
        <v>1.445601851851852E-3</v>
      </c>
      <c r="G14" s="709">
        <f>SUM(E14:F14)</f>
        <v>4.7564814814814813E-3</v>
      </c>
      <c r="H14" s="655">
        <v>2</v>
      </c>
      <c r="I14" s="656"/>
    </row>
    <row r="15" spans="1:23" ht="13.05" customHeight="1" thickBot="1">
      <c r="A15" s="758"/>
      <c r="B15" s="260" t="str">
        <f t="shared" si="7"/>
        <v/>
      </c>
      <c r="C15" s="260" t="str">
        <f t="shared" si="8"/>
        <v/>
      </c>
      <c r="D15" s="260" t="str">
        <f t="shared" si="9"/>
        <v/>
      </c>
      <c r="E15" s="876"/>
      <c r="F15" s="876"/>
      <c r="G15" s="710"/>
      <c r="H15" s="655" t="str">
        <f>IF(G15="","",RANK(G15,$G$50:$G$55,1))</f>
        <v/>
      </c>
      <c r="I15" s="656"/>
    </row>
    <row r="16" spans="1:23" ht="15" customHeight="1">
      <c r="A16" s="950" t="s">
        <v>509</v>
      </c>
      <c r="B16" s="951"/>
      <c r="C16" s="951"/>
      <c r="D16" s="951"/>
      <c r="E16" s="951"/>
      <c r="F16" s="951"/>
      <c r="G16" s="951"/>
      <c r="H16" s="951"/>
      <c r="I16" s="952"/>
    </row>
    <row r="17" spans="1:10" ht="13.05" customHeight="1">
      <c r="A17" s="758">
        <v>11423</v>
      </c>
      <c r="B17" s="260" t="str">
        <f>IF($A17="","",VLOOKUP($A17,licbarque97,3))</f>
        <v>NORMAND EMILIE</v>
      </c>
      <c r="C17" s="260" t="str">
        <f>IF(A17="","",VLOOKUP(A17,licbarque97,6))</f>
        <v>JUN F</v>
      </c>
      <c r="D17" s="260" t="str">
        <f>IF(A17="","",VLOOKUP(A17,licbarque97,5))</f>
        <v>CHASSE</v>
      </c>
      <c r="E17" s="709">
        <v>2.2143518518518519E-3</v>
      </c>
      <c r="F17" s="709">
        <v>1.2975694444444445E-3</v>
      </c>
      <c r="G17" s="709">
        <f>SUM(E17:F17)</f>
        <v>3.5119212962962964E-3</v>
      </c>
      <c r="H17" s="653">
        <f>IF(G17="","",RANK(G17,$G$17:$G$21,1))</f>
        <v>1</v>
      </c>
      <c r="I17" s="656"/>
    </row>
    <row r="18" spans="1:10" ht="13.05" customHeight="1">
      <c r="A18" s="758">
        <v>13219</v>
      </c>
      <c r="B18" s="260" t="str">
        <f>IF($A18="","",VLOOKUP($A18,licbarque97,3))</f>
        <v>LAURENT  MAEVA</v>
      </c>
      <c r="C18" s="260" t="str">
        <f>IF(A18="","",VLOOKUP(A18,licbarque97,6))</f>
        <v>JUN F</v>
      </c>
      <c r="D18" s="260" t="str">
        <f>IF(A18="","",VLOOKUP(A18,licbarque97,5))</f>
        <v>CHASSE</v>
      </c>
      <c r="E18" s="760">
        <v>2.6902777777777775E-3</v>
      </c>
      <c r="F18" s="709">
        <v>1.3310185185185185E-3</v>
      </c>
      <c r="G18" s="709">
        <f>SUM(E18:F18)</f>
        <v>4.0212962962962963E-3</v>
      </c>
      <c r="H18" s="761">
        <f>IF(G18="","",RANK(G18,$G$17:$G$21,1))</f>
        <v>2</v>
      </c>
      <c r="I18" s="656"/>
    </row>
    <row r="19" spans="1:10" ht="13.05" customHeight="1">
      <c r="A19" s="758">
        <v>13721</v>
      </c>
      <c r="B19" s="260" t="s">
        <v>1091</v>
      </c>
      <c r="C19" s="260" t="str">
        <f>IF(A19="","",VLOOKUP(A19,licbarque97,6))</f>
        <v>JUN F</v>
      </c>
      <c r="D19" s="260" t="str">
        <f>IF(A19="","",VLOOKUP(A19,licbarque97,5))</f>
        <v>CHASSE</v>
      </c>
      <c r="E19" s="760">
        <v>4.5593750000000001E-3</v>
      </c>
      <c r="F19" s="709">
        <v>1.4680555555555556E-3</v>
      </c>
      <c r="G19" s="709">
        <f>SUM(E19:F19)</f>
        <v>6.0274305555555558E-3</v>
      </c>
      <c r="H19" s="761">
        <v>3</v>
      </c>
      <c r="I19" s="656"/>
      <c r="J19" s="877"/>
    </row>
    <row r="20" spans="1:10" ht="13.05" customHeight="1">
      <c r="A20" s="758">
        <v>13033</v>
      </c>
      <c r="B20" s="260" t="str">
        <f ca="1">IF($B20="","",VLOOKUP($B20,licbarque97,3))</f>
        <v>VERGAS MORGANE</v>
      </c>
      <c r="C20" s="260" t="s">
        <v>138</v>
      </c>
      <c r="D20" s="260" t="s">
        <v>3</v>
      </c>
      <c r="E20" s="760">
        <v>3.6818287037037037E-3</v>
      </c>
      <c r="F20" s="709">
        <v>1.5491898148148147E-3</v>
      </c>
      <c r="G20" s="709">
        <f>SUM(E20:F20)</f>
        <v>5.2310185185185185E-3</v>
      </c>
      <c r="H20" s="761">
        <v>4</v>
      </c>
      <c r="I20" s="656"/>
    </row>
    <row r="21" spans="1:10" ht="13.05" customHeight="1" thickBot="1">
      <c r="A21" s="758"/>
      <c r="B21" s="260" t="str">
        <f t="shared" ref="B21" si="10">IF($A21="","",VLOOKUP($A21,licbarque97,3))</f>
        <v/>
      </c>
      <c r="C21" s="260" t="str">
        <f t="shared" ref="C21" si="11">IF(A21="","",VLOOKUP(A21,licbarque97,6))</f>
        <v/>
      </c>
      <c r="D21" s="260" t="str">
        <f t="shared" ref="D21" si="12">IF(A21="","",VLOOKUP(A21,licbarque97,5))</f>
        <v/>
      </c>
      <c r="E21" s="876"/>
      <c r="F21" s="876"/>
      <c r="G21" s="710"/>
      <c r="H21" s="655" t="str">
        <f>IF(G21="","",RANK(G21,$G$50:$G$55,1))</f>
        <v/>
      </c>
      <c r="I21" s="656"/>
    </row>
    <row r="22" spans="1:10" ht="15" customHeight="1">
      <c r="A22" s="950" t="s">
        <v>510</v>
      </c>
      <c r="B22" s="951"/>
      <c r="C22" s="951"/>
      <c r="D22" s="951"/>
      <c r="E22" s="951"/>
      <c r="F22" s="951"/>
      <c r="G22" s="951"/>
      <c r="H22" s="951"/>
      <c r="I22" s="952"/>
    </row>
    <row r="23" spans="1:10" ht="13.05" customHeight="1">
      <c r="A23" s="758">
        <v>1744</v>
      </c>
      <c r="B23" s="260" t="str">
        <f>IF($A23="","",VLOOKUP($A23,licbarque97,3))</f>
        <v>MARGARIT CAROLINE</v>
      </c>
      <c r="C23" s="260" t="str">
        <f>IF(A23="","",VLOOKUP(A23,licbarque97,6))</f>
        <v>FEM</v>
      </c>
      <c r="D23" s="260" t="str">
        <f>IF(A23="","",VLOOKUP(A23,licbarque97,5))</f>
        <v>AMPUIS</v>
      </c>
      <c r="E23" s="710">
        <v>2.3439814814814816E-3</v>
      </c>
      <c r="F23" s="710">
        <v>1.4129629629629629E-3</v>
      </c>
      <c r="G23" s="710">
        <f t="shared" ref="G23:G32" si="13">SUM(E23:F23)</f>
        <v>3.7569444444444447E-3</v>
      </c>
      <c r="H23" s="653">
        <f>IF(G23="","",RANK(G23,$G$23:$G$32,1))</f>
        <v>1</v>
      </c>
      <c r="I23" s="656"/>
    </row>
    <row r="24" spans="1:10" ht="13.05" customHeight="1">
      <c r="A24" s="758">
        <v>12423</v>
      </c>
      <c r="B24" s="260" t="str">
        <f>IF($A24="","",VLOOKUP($A24,licbarque97,3))</f>
        <v>DREVET  HELOISE</v>
      </c>
      <c r="C24" s="260" t="str">
        <f>IF(A24="","",VLOOKUP(A24,licbarque97,6))</f>
        <v>JUN F</v>
      </c>
      <c r="D24" s="260" t="str">
        <f>IF(A24="","",VLOOKUP(A24,licbarque97,5))</f>
        <v>AMPUIS</v>
      </c>
      <c r="E24" s="710">
        <v>2.9575231481481484E-3</v>
      </c>
      <c r="F24" s="710">
        <v>1.4331018518518519E-3</v>
      </c>
      <c r="G24" s="710">
        <f t="shared" si="13"/>
        <v>4.3906250000000004E-3</v>
      </c>
      <c r="H24" s="655">
        <f>IF(G24="","",RANK(G24,$G$23:$G$32,1))</f>
        <v>2</v>
      </c>
      <c r="I24" s="656"/>
    </row>
    <row r="25" spans="1:10" ht="13.05" customHeight="1">
      <c r="A25" s="758">
        <v>1371</v>
      </c>
      <c r="B25" s="260" t="str">
        <f>IF($A25="","",VLOOKUP($A25,licbarque97,3))</f>
        <v>COMBALUZIER  NADINE</v>
      </c>
      <c r="C25" s="260" t="str">
        <f>IF(A25="","",VLOOKUP(A25,licbarque97,6))</f>
        <v>FEM</v>
      </c>
      <c r="D25" s="260" t="str">
        <f>IF(A25="","",VLOOKUP(A25,licbarque97,5))</f>
        <v>CHASSE</v>
      </c>
      <c r="E25" s="710">
        <v>2.9116898148148149E-3</v>
      </c>
      <c r="F25" s="710">
        <v>1.4818287037037037E-3</v>
      </c>
      <c r="G25" s="710">
        <f t="shared" si="13"/>
        <v>4.3935185185185188E-3</v>
      </c>
      <c r="H25" s="655">
        <f>IF(G25="","",RANK(G25,$G$23:$G$32,1))</f>
        <v>3</v>
      </c>
      <c r="I25" s="656"/>
    </row>
    <row r="26" spans="1:10" ht="13.05" customHeight="1">
      <c r="A26" s="758">
        <v>1806</v>
      </c>
      <c r="B26" s="260" t="str">
        <f>IF($A26="","",VLOOKUP($A26,licbarque97,3))</f>
        <v>BAHLOUL ANISSA</v>
      </c>
      <c r="C26" s="260" t="str">
        <f>IF(A26="","",VLOOKUP(A26,licbarque97,6))</f>
        <v>FEM</v>
      </c>
      <c r="D26" s="260" t="str">
        <f>IF(A26="","",VLOOKUP(A26,licbarque97,5))</f>
        <v>AMPUIS</v>
      </c>
      <c r="E26" s="710">
        <v>3.3754629629629629E-3</v>
      </c>
      <c r="F26" s="710">
        <v>1.5937499999999999E-3</v>
      </c>
      <c r="G26" s="710">
        <f t="shared" si="13"/>
        <v>4.9692129629629626E-3</v>
      </c>
      <c r="H26" s="655">
        <v>4</v>
      </c>
      <c r="I26" s="656"/>
    </row>
    <row r="27" spans="1:10" ht="13.05" customHeight="1">
      <c r="A27" s="758">
        <v>13366</v>
      </c>
      <c r="B27" s="260" t="s">
        <v>794</v>
      </c>
      <c r="C27" s="260" t="s">
        <v>10</v>
      </c>
      <c r="D27" s="260" t="s">
        <v>3</v>
      </c>
      <c r="E27" s="882">
        <v>3.5423611111111111E-3</v>
      </c>
      <c r="F27" s="882">
        <v>1.6502314814814813E-3</v>
      </c>
      <c r="G27" s="882">
        <f t="shared" si="13"/>
        <v>5.1925925925925924E-3</v>
      </c>
      <c r="H27" s="883">
        <v>5</v>
      </c>
      <c r="I27" s="884"/>
    </row>
    <row r="28" spans="1:10" ht="13.05" customHeight="1">
      <c r="A28" s="758">
        <v>13366</v>
      </c>
      <c r="B28" s="260" t="str">
        <f>IF($A28="","",VLOOKUP($A28,licbarque97,3))</f>
        <v>BONNEFOI  SANDRINE</v>
      </c>
      <c r="C28" s="260" t="str">
        <f>IF(A28="","",VLOOKUP(A28,licbarque97,6))</f>
        <v>FEM</v>
      </c>
      <c r="D28" s="260" t="str">
        <f>IF(A28="","",VLOOKUP(A28,licbarque97,5))</f>
        <v>GRIGNY</v>
      </c>
      <c r="E28" s="882">
        <v>3.8454861111111112E-3</v>
      </c>
      <c r="F28" s="882">
        <v>1.458449074074074E-3</v>
      </c>
      <c r="G28" s="882">
        <f t="shared" si="13"/>
        <v>5.303935185185185E-3</v>
      </c>
      <c r="H28" s="883">
        <v>6</v>
      </c>
      <c r="I28" s="884"/>
    </row>
    <row r="29" spans="1:10" ht="13.05" customHeight="1">
      <c r="A29" s="758">
        <v>13640</v>
      </c>
      <c r="B29" s="260" t="str">
        <f>IF($A29="","",VLOOKUP($A29,licbarque97,3))</f>
        <v>VENESSY  LAURA</v>
      </c>
      <c r="C29" s="260" t="str">
        <f>IF(A29="","",VLOOKUP(A29,licbarque97,6))</f>
        <v>FEM</v>
      </c>
      <c r="D29" s="260" t="str">
        <f>IF(A29="","",VLOOKUP(A29,licbarque97,5))</f>
        <v>ST ROMAIN</v>
      </c>
      <c r="E29" s="882">
        <v>5.1572916666666668E-3</v>
      </c>
      <c r="F29" s="882">
        <v>1.4578703703703702E-3</v>
      </c>
      <c r="G29" s="882">
        <f t="shared" si="13"/>
        <v>6.6151620370370375E-3</v>
      </c>
      <c r="H29" s="883">
        <f>IF(G29="","",RANK(G29,$G$23:$G$32,1))</f>
        <v>7</v>
      </c>
      <c r="I29" s="884"/>
    </row>
    <row r="30" spans="1:10" ht="13.05" customHeight="1">
      <c r="A30" s="758" t="s">
        <v>1092</v>
      </c>
      <c r="B30" s="260" t="str">
        <f>IF($A30="","",VLOOKUP($A30,licbarque97,3))</f>
        <v>DOMENACH  AUDREY</v>
      </c>
      <c r="C30" s="260" t="str">
        <f>IF(A30="","",VLOOKUP(A30,licbarque97,6))</f>
        <v xml:space="preserve">FEM </v>
      </c>
      <c r="D30" s="260" t="str">
        <f>IF(A30="","",VLOOKUP(A30,licbarque97,5))</f>
        <v>CHASSE</v>
      </c>
      <c r="E30" s="882">
        <v>5.0609953703703702E-3</v>
      </c>
      <c r="F30" s="882">
        <v>1.6642361111111111E-3</v>
      </c>
      <c r="G30" s="882">
        <f t="shared" si="13"/>
        <v>6.7252314814814813E-3</v>
      </c>
      <c r="H30" s="883">
        <v>8</v>
      </c>
      <c r="I30" s="884"/>
    </row>
    <row r="31" spans="1:10" ht="13.05" customHeight="1">
      <c r="A31" s="758">
        <v>13220</v>
      </c>
      <c r="B31" s="260" t="s">
        <v>1031</v>
      </c>
      <c r="C31" s="260" t="s">
        <v>10</v>
      </c>
      <c r="D31" s="260" t="str">
        <f>IF(A31="","",VLOOKUP(A31,licbarque97,5))</f>
        <v>CHASSE</v>
      </c>
      <c r="E31" s="882">
        <v>6.070023148148149E-3</v>
      </c>
      <c r="F31" s="882">
        <v>1.653587962962963E-3</v>
      </c>
      <c r="G31" s="882">
        <f t="shared" si="13"/>
        <v>7.7236111111111116E-3</v>
      </c>
      <c r="H31" s="883">
        <v>9</v>
      </c>
      <c r="I31" s="884"/>
    </row>
    <row r="32" spans="1:10" ht="13.05" customHeight="1">
      <c r="A32" s="758">
        <v>12217</v>
      </c>
      <c r="B32" s="260" t="str">
        <f>IF($A32="","",VLOOKUP($A32,licbarque97,3))</f>
        <v xml:space="preserve"> COLOMBIER ESTELLE</v>
      </c>
      <c r="C32" s="260" t="str">
        <f>IF(A32="","",VLOOKUP(A32,licbarque97,6))</f>
        <v>FEM</v>
      </c>
      <c r="D32" s="260" t="str">
        <f>IF(A32="","",VLOOKUP(A32,licbarque97,5))</f>
        <v>ST ROMAIN</v>
      </c>
      <c r="E32" s="882">
        <v>6.4418981481481489E-3</v>
      </c>
      <c r="F32" s="882">
        <v>1.3788194444444444E-3</v>
      </c>
      <c r="G32" s="882">
        <f t="shared" si="13"/>
        <v>7.8207175925925927E-3</v>
      </c>
      <c r="H32" s="883">
        <f>IF(G32="","",RANK(G32,$G$23:$G$32,1))</f>
        <v>10</v>
      </c>
      <c r="I32" s="884"/>
    </row>
    <row r="33" spans="1:9" ht="13.05" customHeight="1" thickBot="1">
      <c r="A33" s="758"/>
      <c r="B33" s="260" t="str">
        <f t="shared" ref="B33" si="14">IF($A33="","",VLOOKUP($A33,licbarque97,3))</f>
        <v/>
      </c>
      <c r="C33" s="260" t="str">
        <f t="shared" ref="C33" si="15">IF(A33="","",VLOOKUP(A33,licbarque97,6))</f>
        <v/>
      </c>
      <c r="D33" s="260" t="str">
        <f t="shared" ref="D33" si="16">IF(A33="","",VLOOKUP(A33,licbarque97,5))</f>
        <v/>
      </c>
      <c r="E33" s="260"/>
      <c r="F33" s="260"/>
      <c r="G33" s="882"/>
      <c r="H33" s="883" t="str">
        <f>IF(G33="","",RANK(G33,$G$50:$G$55,1))</f>
        <v/>
      </c>
      <c r="I33" s="884"/>
    </row>
    <row r="34" spans="1:9" ht="15" customHeight="1">
      <c r="A34" s="950" t="s">
        <v>512</v>
      </c>
      <c r="B34" s="951"/>
      <c r="C34" s="951"/>
      <c r="D34" s="951"/>
      <c r="E34" s="951"/>
      <c r="F34" s="951"/>
      <c r="G34" s="951"/>
      <c r="H34" s="951"/>
      <c r="I34" s="952"/>
    </row>
    <row r="35" spans="1:9" ht="12" customHeight="1">
      <c r="A35" s="758">
        <v>13135</v>
      </c>
      <c r="B35" s="260" t="str">
        <f>IF($A35="","",VLOOKUP($A35,licbarque97,3))</f>
        <v>TIV  MATIS</v>
      </c>
      <c r="C35" s="260" t="str">
        <f>IF(A35="","",VLOOKUP(A35,licbarque97,6))</f>
        <v>JUN</v>
      </c>
      <c r="D35" s="260" t="str">
        <f>IF(A35="","",VLOOKUP(A35,licbarque97,5))</f>
        <v>ST ROMAIN</v>
      </c>
      <c r="E35" s="710">
        <v>4.5559027777777776E-3</v>
      </c>
      <c r="F35" s="710">
        <v>1.2504629629629628E-3</v>
      </c>
      <c r="G35" s="710">
        <f>SUM(E35:F35)</f>
        <v>5.8063657407407404E-3</v>
      </c>
      <c r="H35" s="655">
        <f>IF(G35="","",RANK(G35,$G$35:$G$38,1))</f>
        <v>1</v>
      </c>
      <c r="I35" s="656"/>
    </row>
    <row r="36" spans="1:9" ht="12" customHeight="1">
      <c r="A36" s="758">
        <v>12649</v>
      </c>
      <c r="B36" s="260" t="str">
        <f>IF($A36="","",VLOOKUP($A36,licbarque97,3))</f>
        <v>MARTINEZ    TOM</v>
      </c>
      <c r="C36" s="260" t="str">
        <f>IF(A36="","",VLOOKUP(A36,licbarque97,6))</f>
        <v>JUN</v>
      </c>
      <c r="D36" s="260" t="str">
        <f>IF(A36="","",VLOOKUP(A36,licbarque97,5))</f>
        <v>NIEVROZ</v>
      </c>
      <c r="E36" s="710">
        <v>5.4942129629629629E-3</v>
      </c>
      <c r="F36" s="710">
        <v>1.2936342592592593E-3</v>
      </c>
      <c r="G36" s="710">
        <f>SUM(E36:F36)</f>
        <v>6.787847222222222E-3</v>
      </c>
      <c r="H36" s="655">
        <f>IF(G36="","",RANK(G36,$G$35:$G$38,1))</f>
        <v>2</v>
      </c>
      <c r="I36" s="656"/>
    </row>
    <row r="37" spans="1:9" ht="12" customHeight="1">
      <c r="A37" s="758">
        <v>12983</v>
      </c>
      <c r="B37" s="260" t="str">
        <f>IF($A37="","",VLOOKUP($A37,licbarque97,3))</f>
        <v>PARENTI   ENZO</v>
      </c>
      <c r="C37" s="260" t="str">
        <f>IF(A37="","",VLOOKUP(A37,licbarque97,6))</f>
        <v>JUN</v>
      </c>
      <c r="D37" s="260" t="str">
        <f>IF(A37="","",VLOOKUP(A37,licbarque97,5))</f>
        <v>GRIGNY</v>
      </c>
      <c r="E37" s="710">
        <v>6.0196759259259266E-3</v>
      </c>
      <c r="F37" s="710">
        <v>1.3054398148148148E-3</v>
      </c>
      <c r="G37" s="710">
        <f>SUM(E37:F37)</f>
        <v>7.3251157407407414E-3</v>
      </c>
      <c r="H37" s="655">
        <f>IF(G37="","",RANK(G37,$G$35:$G$38,1))</f>
        <v>3</v>
      </c>
      <c r="I37" s="656"/>
    </row>
    <row r="38" spans="1:9" ht="12" customHeight="1" thickBot="1">
      <c r="A38" s="758"/>
      <c r="B38" s="260" t="str">
        <f t="shared" ref="B38" si="17">IF($A38="","",VLOOKUP($A38,licbarque97,3))</f>
        <v/>
      </c>
      <c r="C38" s="260" t="str">
        <f t="shared" ref="C38" si="18">IF(A38="","",VLOOKUP(A38,licbarque97,6))</f>
        <v/>
      </c>
      <c r="D38" s="260" t="str">
        <f t="shared" ref="D38" si="19">IF(A38="","",VLOOKUP(A38,licbarque97,5))</f>
        <v/>
      </c>
      <c r="E38" s="876"/>
      <c r="F38" s="876"/>
      <c r="G38" s="710"/>
      <c r="H38" s="655" t="str">
        <f>IF(G38="","",RANK(G38,$G$50:$G$55,1))</f>
        <v/>
      </c>
      <c r="I38" s="656"/>
    </row>
    <row r="39" spans="1:9" ht="15" customHeight="1">
      <c r="A39" s="950" t="s">
        <v>513</v>
      </c>
      <c r="B39" s="951"/>
      <c r="C39" s="951"/>
      <c r="D39" s="951"/>
      <c r="E39" s="951"/>
      <c r="F39" s="951"/>
      <c r="G39" s="951"/>
      <c r="H39" s="951"/>
      <c r="I39" s="952"/>
    </row>
    <row r="40" spans="1:9" ht="12" customHeight="1">
      <c r="A40" s="879">
        <v>1852</v>
      </c>
      <c r="B40" s="259" t="str">
        <f t="shared" ref="B40:B47" si="20">IF($A40="","",VLOOKUP($A40,licbarque97,3))</f>
        <v>NORMAND GREGORY</v>
      </c>
      <c r="C40" s="259" t="str">
        <f t="shared" ref="C40:C47" si="21">IF(A40="","",VLOOKUP(A40,licbarque97,6))</f>
        <v>VET</v>
      </c>
      <c r="D40" s="259" t="str">
        <f t="shared" ref="D40:D47" si="22">IF(A40="","",VLOOKUP(A40,licbarque97,5))</f>
        <v>CHASSE</v>
      </c>
      <c r="E40" s="710">
        <v>3.5174768518518519E-3</v>
      </c>
      <c r="F40" s="710">
        <v>1.1378472222222222E-3</v>
      </c>
      <c r="G40" s="709">
        <f t="shared" ref="G40:G47" si="23">SUM(E40:F40)</f>
        <v>4.6553240740740739E-3</v>
      </c>
      <c r="H40" s="653">
        <f>IF(G40="","",RANK(G40,$G$40:$G$48,1))</f>
        <v>1</v>
      </c>
      <c r="I40" s="661"/>
    </row>
    <row r="41" spans="1:9" ht="12" customHeight="1">
      <c r="A41" s="758">
        <v>1245</v>
      </c>
      <c r="B41" s="260" t="str">
        <f t="shared" si="20"/>
        <v>NORMAND DAMIEN</v>
      </c>
      <c r="C41" s="260" t="str">
        <f t="shared" si="21"/>
        <v>VET</v>
      </c>
      <c r="D41" s="260" t="str">
        <f t="shared" si="22"/>
        <v>CHASSE</v>
      </c>
      <c r="E41" s="710">
        <v>3.6607638888888892E-3</v>
      </c>
      <c r="F41" s="710">
        <v>1.2548611111111111E-3</v>
      </c>
      <c r="G41" s="709">
        <f t="shared" si="23"/>
        <v>4.9156249999999999E-3</v>
      </c>
      <c r="H41" s="655">
        <f>IF(G41="","",RANK(G41,$G$40:$G$48,1))</f>
        <v>2</v>
      </c>
      <c r="I41" s="656"/>
    </row>
    <row r="42" spans="1:9" ht="12" customHeight="1">
      <c r="A42" s="758">
        <v>1376</v>
      </c>
      <c r="B42" s="260" t="str">
        <f t="shared" si="20"/>
        <v>COMBALUZIER THIERRY</v>
      </c>
      <c r="C42" s="260" t="str">
        <f t="shared" si="21"/>
        <v>VET</v>
      </c>
      <c r="D42" s="260" t="str">
        <f t="shared" si="22"/>
        <v>CHASSE</v>
      </c>
      <c r="E42" s="710">
        <v>3.7643518518518521E-3</v>
      </c>
      <c r="F42" s="710">
        <v>1.2783564814814814E-3</v>
      </c>
      <c r="G42" s="709">
        <f t="shared" si="23"/>
        <v>5.0427083333333331E-3</v>
      </c>
      <c r="H42" s="655">
        <f>IF(G42="","",RANK(G42,$G$40:$G$48,1))</f>
        <v>3</v>
      </c>
      <c r="I42" s="660"/>
    </row>
    <row r="43" spans="1:9" ht="12" customHeight="1">
      <c r="A43" s="758">
        <v>1009</v>
      </c>
      <c r="B43" s="260" t="str">
        <f t="shared" si="20"/>
        <v>MATRAT PASCAL</v>
      </c>
      <c r="C43" s="260" t="str">
        <f t="shared" si="21"/>
        <v>VET</v>
      </c>
      <c r="D43" s="260" t="str">
        <f t="shared" si="22"/>
        <v>LOIRE</v>
      </c>
      <c r="E43" s="710">
        <v>4.0873842592592594E-3</v>
      </c>
      <c r="F43" s="710">
        <v>1.2782407407407408E-3</v>
      </c>
      <c r="G43" s="709">
        <f t="shared" si="23"/>
        <v>5.3656250000000006E-3</v>
      </c>
      <c r="H43" s="655">
        <f>IF(G43="","",RANK(G43,$G$40:$G$48,1))</f>
        <v>4</v>
      </c>
      <c r="I43" s="656"/>
    </row>
    <row r="44" spans="1:9" ht="12" customHeight="1">
      <c r="A44" s="758">
        <v>11067</v>
      </c>
      <c r="B44" s="260" t="str">
        <f t="shared" si="20"/>
        <v xml:space="preserve">ZOK  CEDRIC </v>
      </c>
      <c r="C44" s="260" t="str">
        <f t="shared" si="21"/>
        <v>VET</v>
      </c>
      <c r="D44" s="260" t="str">
        <f t="shared" si="22"/>
        <v>CHASSE</v>
      </c>
      <c r="E44" s="710">
        <v>4.276851851851852E-3</v>
      </c>
      <c r="F44" s="710">
        <v>1.2453703703703702E-3</v>
      </c>
      <c r="G44" s="709">
        <f t="shared" si="23"/>
        <v>5.5222222222222218E-3</v>
      </c>
      <c r="H44" s="655">
        <v>5</v>
      </c>
      <c r="I44" s="656"/>
    </row>
    <row r="45" spans="1:9" ht="12" customHeight="1">
      <c r="A45" s="758">
        <v>1005</v>
      </c>
      <c r="B45" s="260" t="str">
        <f t="shared" si="20"/>
        <v>DREVET ANTOINE</v>
      </c>
      <c r="C45" s="260" t="str">
        <f t="shared" si="21"/>
        <v>VET</v>
      </c>
      <c r="D45" s="260" t="str">
        <f t="shared" si="22"/>
        <v>LOIRE</v>
      </c>
      <c r="E45" s="710">
        <v>4.6839120370370368E-3</v>
      </c>
      <c r="F45" s="710">
        <v>1.2141203703703704E-3</v>
      </c>
      <c r="G45" s="709">
        <f t="shared" si="23"/>
        <v>5.8980324074074074E-3</v>
      </c>
      <c r="H45" s="655">
        <f>IF(G45="","",RANK(G45,$G$40:$G$48,1))</f>
        <v>6</v>
      </c>
      <c r="I45" s="656"/>
    </row>
    <row r="46" spans="1:9" ht="12" customHeight="1">
      <c r="A46" s="758">
        <v>1164</v>
      </c>
      <c r="B46" s="260" t="str">
        <f t="shared" si="20"/>
        <v>MARTINEZ ENRIQUE</v>
      </c>
      <c r="C46" s="260" t="str">
        <f t="shared" si="21"/>
        <v>VET</v>
      </c>
      <c r="D46" s="260" t="str">
        <f t="shared" si="22"/>
        <v>NIEVROZ</v>
      </c>
      <c r="E46" s="710">
        <v>5.2232638888888893E-3</v>
      </c>
      <c r="F46" s="710">
        <v>1.2114583333333333E-3</v>
      </c>
      <c r="G46" s="709">
        <f t="shared" si="23"/>
        <v>6.4347222222222228E-3</v>
      </c>
      <c r="H46" s="655">
        <v>7</v>
      </c>
      <c r="I46" s="656"/>
    </row>
    <row r="47" spans="1:9" ht="12" customHeight="1">
      <c r="A47" s="758">
        <v>1220</v>
      </c>
      <c r="B47" s="260" t="str">
        <f t="shared" si="20"/>
        <v>PARENTI PAOLO</v>
      </c>
      <c r="C47" s="260" t="str">
        <f t="shared" si="21"/>
        <v>VET</v>
      </c>
      <c r="D47" s="260" t="str">
        <f t="shared" si="22"/>
        <v>GRIGNY</v>
      </c>
      <c r="E47" s="710">
        <v>5.3446759259259255E-3</v>
      </c>
      <c r="F47" s="710">
        <v>1.3453703703703705E-3</v>
      </c>
      <c r="G47" s="709">
        <f t="shared" si="23"/>
        <v>6.6900462962962964E-3</v>
      </c>
      <c r="H47" s="655">
        <v>8</v>
      </c>
      <c r="I47" s="656"/>
    </row>
    <row r="48" spans="1:9" ht="12" customHeight="1" thickBot="1">
      <c r="A48" s="758"/>
      <c r="B48" s="260" t="str">
        <f t="shared" ref="B48" si="24">IF($A48="","",VLOOKUP($A48,licbarque97,3))</f>
        <v/>
      </c>
      <c r="C48" s="260" t="str">
        <f t="shared" ref="C48" si="25">IF(A48="","",VLOOKUP(A48,licbarque97,6))</f>
        <v/>
      </c>
      <c r="D48" s="260" t="str">
        <f t="shared" ref="D48" si="26">IF(A48="","",VLOOKUP(A48,licbarque97,5))</f>
        <v/>
      </c>
      <c r="E48" s="876"/>
      <c r="F48" s="876"/>
      <c r="G48" s="710"/>
      <c r="H48" s="655" t="str">
        <f>IF(G48="","",RANK(G48,$G$40:$G$48,1))</f>
        <v/>
      </c>
      <c r="I48" s="656"/>
    </row>
    <row r="49" spans="1:9" ht="15" customHeight="1">
      <c r="A49" s="950" t="s">
        <v>514</v>
      </c>
      <c r="B49" s="951"/>
      <c r="C49" s="951"/>
      <c r="D49" s="951"/>
      <c r="E49" s="951"/>
      <c r="F49" s="951"/>
      <c r="G49" s="951"/>
      <c r="H49" s="951"/>
      <c r="I49" s="952"/>
    </row>
    <row r="50" spans="1:9" ht="12" customHeight="1">
      <c r="A50" s="767">
        <v>1235</v>
      </c>
      <c r="B50" s="259" t="str">
        <f>IF($A50="","",VLOOKUP($A50,licbarque97,3))</f>
        <v>COLOMBIER FRANCK</v>
      </c>
      <c r="C50" s="259" t="str">
        <f>IF(A50="","",VLOOKUP(A50,licbarque97,6))</f>
        <v>VET</v>
      </c>
      <c r="D50" s="259" t="str">
        <f>IF(A50="","",VLOOKUP(A50,licbarque97,5))</f>
        <v>ST ROMAIN</v>
      </c>
      <c r="E50" s="709">
        <v>3.5625000000000001E-3</v>
      </c>
      <c r="F50" s="709">
        <v>1.238425925925926E-3</v>
      </c>
      <c r="G50" s="709">
        <f>SUM(E50:F50)</f>
        <v>4.8009259259259264E-3</v>
      </c>
      <c r="H50" s="655">
        <f>IF(G50="","",RANK(G50,$G$50:$G$55,1))</f>
        <v>1</v>
      </c>
      <c r="I50" s="654"/>
    </row>
    <row r="51" spans="1:9" ht="12" customHeight="1">
      <c r="A51" s="758">
        <v>1022</v>
      </c>
      <c r="B51" s="260" t="str">
        <f>IF($A51="","",VLOOKUP($A51,licbarque97,3))</f>
        <v>MATRAT NICOLAS</v>
      </c>
      <c r="C51" s="260" t="str">
        <f>IF(A51="","",VLOOKUP(A51,licbarque97,6))</f>
        <v>SEN</v>
      </c>
      <c r="D51" s="260" t="str">
        <f>IF(A51="","",VLOOKUP(A51,licbarque97,5))</f>
        <v>LOIRE</v>
      </c>
      <c r="E51" s="709">
        <v>3.706365740740741E-3</v>
      </c>
      <c r="F51" s="709">
        <v>1.1628472222222222E-3</v>
      </c>
      <c r="G51" s="709">
        <f>SUM(E51:F51)</f>
        <v>4.8692129629629632E-3</v>
      </c>
      <c r="H51" s="655">
        <f>IF(G51="","",RANK(G51,$G$50:$G$55,1))</f>
        <v>2</v>
      </c>
      <c r="I51" s="656"/>
    </row>
    <row r="52" spans="1:9" ht="12" customHeight="1">
      <c r="A52" s="758">
        <v>11191</v>
      </c>
      <c r="B52" s="260" t="str">
        <f>IF($A52="","",VLOOKUP($A52,licbarque97,3))</f>
        <v>MONIN SEBASTIEN</v>
      </c>
      <c r="C52" s="260" t="str">
        <f>IF(A52="","",VLOOKUP(A52,licbarque97,6))</f>
        <v>SEN</v>
      </c>
      <c r="D52" s="260" t="str">
        <f>IF(A52="","",VLOOKUP(A52,licbarque97,5))</f>
        <v>LOIRE</v>
      </c>
      <c r="E52" s="709">
        <v>4.4517361111111112E-3</v>
      </c>
      <c r="F52" s="709">
        <v>1.1996527777777778E-3</v>
      </c>
      <c r="G52" s="709">
        <f>SUM(E52:F52)</f>
        <v>5.651388888888889E-3</v>
      </c>
      <c r="H52" s="655">
        <f>IF(G52="","",RANK(G52,$G$50:$G$55,1))</f>
        <v>3</v>
      </c>
      <c r="I52" s="656"/>
    </row>
    <row r="53" spans="1:9" ht="12" customHeight="1">
      <c r="A53" s="758">
        <v>12240</v>
      </c>
      <c r="B53" s="260" t="str">
        <f>IF($A53="","",VLOOKUP($A53,licbarque97,3))</f>
        <v>DREVET AXEL</v>
      </c>
      <c r="C53" s="260" t="str">
        <f>IF(A53="","",VLOOKUP(A53,licbarque97,6))</f>
        <v>JUN</v>
      </c>
      <c r="D53" s="260" t="str">
        <f>IF(A53="","",VLOOKUP(A53,licbarque97,5))</f>
        <v>AMPUIS</v>
      </c>
      <c r="E53" s="709">
        <v>4.9003472222222217E-3</v>
      </c>
      <c r="F53" s="709">
        <v>1.2840277777777778E-3</v>
      </c>
      <c r="G53" s="709">
        <f>SUM(E53:F53)</f>
        <v>6.1843749999999998E-3</v>
      </c>
      <c r="H53" s="655">
        <f>IF(G53="","",RANK(G53,$G$50:$G$55,1))</f>
        <v>4</v>
      </c>
      <c r="I53" s="656"/>
    </row>
    <row r="54" spans="1:9" ht="12" customHeight="1">
      <c r="A54" s="758">
        <v>11786</v>
      </c>
      <c r="B54" s="260" t="str">
        <f>IF($A54="","",VLOOKUP($A54,licbarque97,3))</f>
        <v>DESPRETZ  MATIS</v>
      </c>
      <c r="C54" s="260" t="str">
        <f>IF(A54="","",VLOOKUP(A54,licbarque97,6))</f>
        <v>JUN</v>
      </c>
      <c r="D54" s="260" t="str">
        <f>IF(A54="","",VLOOKUP(A54,licbarque97,5))</f>
        <v>LOIRE</v>
      </c>
      <c r="E54" s="709">
        <v>6.5358796296296302E-3</v>
      </c>
      <c r="F54" s="709">
        <v>1.3769675925925926E-3</v>
      </c>
      <c r="G54" s="709">
        <f>SUM(E54:F54)</f>
        <v>7.9128472222222222E-3</v>
      </c>
      <c r="H54" s="655">
        <f>IF(G54="","",RANK(G54,$G$50:$G$55,1))</f>
        <v>5</v>
      </c>
      <c r="I54" s="656"/>
    </row>
    <row r="55" spans="1:9" ht="12" customHeight="1">
      <c r="A55" s="758"/>
      <c r="B55" s="260" t="str">
        <f t="shared" ref="B55" si="27">IF($A55="","",VLOOKUP($A55,licbarque97,3))</f>
        <v/>
      </c>
      <c r="C55" s="260" t="str">
        <f t="shared" ref="C55" si="28">IF(A55="","",VLOOKUP(A55,licbarque97,6))</f>
        <v/>
      </c>
      <c r="D55" s="260" t="str">
        <f t="shared" ref="D55" si="29">IF(A55="","",VLOOKUP(A55,licbarque97,5))</f>
        <v/>
      </c>
      <c r="E55" s="876"/>
      <c r="F55" s="876"/>
      <c r="G55" s="710"/>
      <c r="H55" s="655"/>
      <c r="I55" s="656"/>
    </row>
  </sheetData>
  <sortState xmlns:xlrd2="http://schemas.microsoft.com/office/spreadsheetml/2017/richdata2" ref="A50:H54">
    <sortCondition ref="G50:G54"/>
  </sortState>
  <mergeCells count="8">
    <mergeCell ref="A22:I22"/>
    <mergeCell ref="A34:I34"/>
    <mergeCell ref="A39:I39"/>
    <mergeCell ref="A49:I49"/>
    <mergeCell ref="A1:I1"/>
    <mergeCell ref="A3:I3"/>
    <mergeCell ref="A12:I12"/>
    <mergeCell ref="A16:I16"/>
  </mergeCells>
  <printOptions horizontalCentered="1"/>
  <pageMargins left="0.31496062992125984" right="0.31496062992125984" top="0.35433070866141736" bottom="0.35433070866141736" header="0.19685039370078741" footer="0.11811023622047245"/>
  <pageSetup paperSize="9" fitToHeight="0" orientation="landscape" horizontalDpi="300" verticalDpi="300" r:id="rId1"/>
  <headerFooter>
    <oddFooter xml:space="preserve">&amp;L&amp;"Arial,Gras"&amp;12&amp;F  /  &amp;A&amp;C&amp;P/&amp;N&amp;R&amp;KFF0000Edition du:&amp;D_&amp;T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36">
    <tabColor rgb="FF00B0F0"/>
  </sheetPr>
  <dimension ref="A1:Y70"/>
  <sheetViews>
    <sheetView zoomScaleNormal="100" workbookViewId="0">
      <selection activeCell="A60" sqref="A60:B60"/>
    </sheetView>
  </sheetViews>
  <sheetFormatPr baseColWidth="10" defaultColWidth="13.77734375" defaultRowHeight="12" customHeight="1"/>
  <cols>
    <col min="1" max="1" width="7.6640625" style="269" customWidth="1"/>
    <col min="2" max="2" width="7.88671875" style="244" customWidth="1"/>
    <col min="3" max="3" width="17.21875" style="244" customWidth="1"/>
    <col min="4" max="4" width="8.44140625" style="270" customWidth="1"/>
    <col min="5" max="5" width="18.77734375" style="271" customWidth="1"/>
    <col min="6" max="6" width="8.44140625" style="270" customWidth="1"/>
    <col min="7" max="7" width="9.44140625" style="242" customWidth="1"/>
    <col min="8" max="8" width="9.44140625" style="272" customWidth="1"/>
    <col min="9" max="9" width="14.77734375" style="714" customWidth="1"/>
    <col min="10" max="10" width="14.77734375" style="357" customWidth="1"/>
    <col min="11" max="11" width="14.77734375" style="421" customWidth="1"/>
    <col min="12" max="12" width="6.77734375" style="243" customWidth="1"/>
    <col min="13" max="13" width="6.77734375" style="241" customWidth="1"/>
    <col min="14" max="14" width="13.44140625" style="242" customWidth="1"/>
    <col min="15" max="16384" width="13.77734375" style="242"/>
  </cols>
  <sheetData>
    <row r="1" spans="1:25" ht="25.05" customHeight="1">
      <c r="A1" s="946" t="str">
        <f ca="1">MID(CELL("filename",$A$1),FIND("]",CELL("filename",$A$1))+1,32)&amp;" "&amp;AN</f>
        <v>St Romain 2026</v>
      </c>
      <c r="B1" s="947"/>
      <c r="C1" s="947"/>
      <c r="D1" s="947"/>
      <c r="E1" s="947"/>
      <c r="F1" s="947"/>
      <c r="G1" s="947"/>
      <c r="H1" s="947"/>
      <c r="I1" s="947"/>
      <c r="J1" s="947"/>
      <c r="K1" s="948"/>
      <c r="L1" s="240"/>
    </row>
    <row r="2" spans="1:25" ht="15" customHeight="1" thickBot="1">
      <c r="A2" s="649" t="s">
        <v>666</v>
      </c>
      <c r="B2" s="650" t="s">
        <v>667</v>
      </c>
      <c r="C2" s="650" t="s">
        <v>668</v>
      </c>
      <c r="D2" s="650" t="s">
        <v>669</v>
      </c>
      <c r="E2" s="650" t="s">
        <v>670</v>
      </c>
      <c r="F2" s="650" t="s">
        <v>671</v>
      </c>
      <c r="G2" s="650" t="s">
        <v>672</v>
      </c>
      <c r="H2" s="650" t="s">
        <v>673</v>
      </c>
      <c r="I2" s="708" t="s">
        <v>476</v>
      </c>
      <c r="J2" s="651" t="s">
        <v>557</v>
      </c>
      <c r="K2" s="652" t="s">
        <v>630</v>
      </c>
      <c r="L2" s="240"/>
    </row>
    <row r="3" spans="1:25" s="245" customFormat="1" ht="20.100000000000001" customHeight="1">
      <c r="A3" s="950" t="s">
        <v>515</v>
      </c>
      <c r="B3" s="951"/>
      <c r="C3" s="951"/>
      <c r="D3" s="951"/>
      <c r="E3" s="951"/>
      <c r="F3" s="951"/>
      <c r="G3" s="951"/>
      <c r="H3" s="951"/>
      <c r="I3" s="951"/>
      <c r="J3" s="951"/>
      <c r="K3" s="952"/>
      <c r="L3" s="243"/>
      <c r="M3" s="273"/>
    </row>
    <row r="4" spans="1:25" ht="13.05" customHeight="1">
      <c r="A4" s="263">
        <v>13158</v>
      </c>
      <c r="B4" s="260">
        <v>12837</v>
      </c>
      <c r="C4" s="260" t="str">
        <f>IF($A4="","",VLOOKUP($A4,licbarque97,3))</f>
        <v>CUERQ LOLA</v>
      </c>
      <c r="D4" s="260" t="str">
        <f>IF(A4="","",VLOOKUP(A4,licbarque97,6))</f>
        <v>CADTE</v>
      </c>
      <c r="E4" s="260" t="str">
        <f>IF($B4="","",VLOOKUP($B4,licbarque97,3))</f>
        <v>MARGARIT  ORLANE</v>
      </c>
      <c r="F4" s="260" t="str">
        <f>IF(B4="","",VLOOKUP(B4,licbarque97,6))</f>
        <v>CADTE</v>
      </c>
      <c r="G4" s="260" t="str">
        <f t="shared" ref="G4:H7" si="0">IF(A4="","",VLOOKUP(A4,licbarque97,5))</f>
        <v>AMPUIS</v>
      </c>
      <c r="H4" s="264" t="str">
        <f t="shared" si="0"/>
        <v>AMPUIS</v>
      </c>
      <c r="I4" s="709">
        <v>6.4277777777777779E-3</v>
      </c>
      <c r="J4" s="653">
        <f>IF(I4="","",RANK(I4,$I$4:$I$11,1))</f>
        <v>1</v>
      </c>
      <c r="K4" s="654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</row>
    <row r="5" spans="1:25" ht="13.05" customHeight="1">
      <c r="A5" s="263">
        <v>12986</v>
      </c>
      <c r="B5" s="260">
        <v>13320</v>
      </c>
      <c r="C5" s="260" t="str">
        <f>IF($A5="","",VLOOKUP($A5,licbarque97,3))</f>
        <v>MARTINEZ LISA</v>
      </c>
      <c r="D5" s="260" t="str">
        <f>IF(A5="","",VLOOKUP(A5,licbarque97,6))</f>
        <v>CADTE</v>
      </c>
      <c r="E5" s="260" t="str">
        <f>IF($B5="","",VLOOKUP($B5,licbarque97,3))</f>
        <v>MARTINEZ LUCIE</v>
      </c>
      <c r="F5" s="260" t="str">
        <f>IF(B5="","",VLOOKUP(B5,licbarque97,6))</f>
        <v>MINIME</v>
      </c>
      <c r="G5" s="260" t="str">
        <f t="shared" si="0"/>
        <v>NIEVROZ</v>
      </c>
      <c r="H5" s="264" t="str">
        <f t="shared" si="0"/>
        <v>NIEVROZ</v>
      </c>
      <c r="I5" s="710">
        <v>6.5988425925925928E-3</v>
      </c>
      <c r="J5" s="655">
        <f>IF(I5="","",RANK(I5,$I$4:$I$11,1))</f>
        <v>2</v>
      </c>
      <c r="K5" s="656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</row>
    <row r="6" spans="1:25" ht="13.05" customHeight="1">
      <c r="A6" s="263">
        <v>12650</v>
      </c>
      <c r="B6" s="260">
        <v>12979</v>
      </c>
      <c r="C6" s="260" t="str">
        <f>IF($A6="","",VLOOKUP($A6,licbarque97,3))</f>
        <v>NORMAND  JUSTINE</v>
      </c>
      <c r="D6" s="260" t="str">
        <f>IF(A6="","",VLOOKUP(A6,licbarque97,6))</f>
        <v>MINIME</v>
      </c>
      <c r="E6" s="260" t="str">
        <f>IF($B6="","",VLOOKUP($B6,licbarque97,3))</f>
        <v>CLECHET GARANCE</v>
      </c>
      <c r="F6" s="260" t="str">
        <f>IF(B6="","",VLOOKUP(B6,licbarque97,6))</f>
        <v>CADTE</v>
      </c>
      <c r="G6" s="260" t="str">
        <f t="shared" si="0"/>
        <v>CHASSE</v>
      </c>
      <c r="H6" s="264" t="str">
        <f t="shared" si="0"/>
        <v>CHASSE</v>
      </c>
      <c r="I6" s="710">
        <v>6.7719907407407407E-3</v>
      </c>
      <c r="J6" s="655">
        <f>IF(I6="","",RANK(I6,$I$4:$I$11,1))</f>
        <v>3</v>
      </c>
      <c r="K6" s="656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</row>
    <row r="7" spans="1:25" ht="13.05" customHeight="1" thickBot="1">
      <c r="A7" s="263">
        <v>13661</v>
      </c>
      <c r="B7" s="260">
        <v>13671</v>
      </c>
      <c r="C7" s="260" t="str">
        <f>IF($A7="","",VLOOKUP($A7,licbarque97,3))</f>
        <v>MOREL ALEXIA</v>
      </c>
      <c r="D7" s="260" t="str">
        <f>IF(A7="","",VLOOKUP(A7,licbarque97,6))</f>
        <v>CADTE</v>
      </c>
      <c r="E7" s="260" t="str">
        <f>IF($B7="","",VLOOKUP($B7,licbarque97,3))</f>
        <v>DOS SANTOS  PAULINE</v>
      </c>
      <c r="F7" s="260" t="str">
        <f>IF(B7="","",VLOOKUP(B7,licbarque97,6))</f>
        <v>CADTE</v>
      </c>
      <c r="G7" s="260" t="str">
        <f t="shared" si="0"/>
        <v>AMPUIS</v>
      </c>
      <c r="H7" s="264" t="str">
        <f t="shared" si="0"/>
        <v>AMPUIS</v>
      </c>
      <c r="I7" s="710">
        <v>7.0572916666666666E-3</v>
      </c>
      <c r="J7" s="655">
        <f>IF(I7="","",RANK(I7,$I$4:$I$11,1))</f>
        <v>4</v>
      </c>
      <c r="K7" s="656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</row>
    <row r="8" spans="1:25" s="245" customFormat="1" ht="20.100000000000001" hidden="1" customHeight="1" thickBot="1">
      <c r="A8" s="263"/>
      <c r="B8" s="260"/>
      <c r="C8" s="260" t="str">
        <f t="shared" ref="C8" si="1">IF($A8="","",VLOOKUP($A8,licbarque97,3))</f>
        <v/>
      </c>
      <c r="D8" s="260" t="str">
        <f t="shared" ref="D8" si="2">IF(A8="","",VLOOKUP(A8,licbarque97,6))</f>
        <v/>
      </c>
      <c r="E8" s="260" t="str">
        <f t="shared" ref="E8" si="3">IF($B8="","",VLOOKUP($B8,licbarque97,3))</f>
        <v/>
      </c>
      <c r="F8" s="260" t="str">
        <f t="shared" ref="F8" si="4">IF(B8="","",VLOOKUP(B8,licbarque97,6))</f>
        <v/>
      </c>
      <c r="G8" s="260" t="str">
        <f t="shared" ref="G8:H8" si="5">IF(A8="","",VLOOKUP(A8,licbarque97,5))</f>
        <v/>
      </c>
      <c r="H8" s="264" t="str">
        <f t="shared" si="5"/>
        <v/>
      </c>
      <c r="I8" s="710"/>
      <c r="J8" s="655" t="str">
        <f t="shared" ref="J8" si="6">IF(I8="","",RANK(I8,$I$4:$I$11,1))</f>
        <v/>
      </c>
      <c r="K8" s="656"/>
      <c r="L8" s="243"/>
      <c r="M8" s="880"/>
    </row>
    <row r="9" spans="1:25" ht="13.05" hidden="1" customHeight="1">
      <c r="A9" s="249"/>
      <c r="B9" s="250"/>
      <c r="C9" s="260"/>
      <c r="D9" s="260"/>
      <c r="E9" s="260"/>
      <c r="F9" s="260"/>
      <c r="G9" s="260"/>
      <c r="H9" s="264"/>
      <c r="I9" s="710"/>
      <c r="J9" s="655"/>
      <c r="K9" s="656"/>
    </row>
    <row r="10" spans="1:25" s="245" customFormat="1" ht="20.100000000000001" hidden="1" customHeight="1">
      <c r="A10" s="249"/>
      <c r="B10" s="250"/>
      <c r="C10" s="260"/>
      <c r="D10" s="260"/>
      <c r="E10" s="260"/>
      <c r="F10" s="260"/>
      <c r="G10" s="260"/>
      <c r="H10" s="264"/>
      <c r="I10" s="710"/>
      <c r="J10" s="655"/>
      <c r="K10" s="656"/>
      <c r="L10" s="243"/>
      <c r="M10" s="273"/>
    </row>
    <row r="11" spans="1:25" ht="13.05" hidden="1" customHeight="1" thickBot="1">
      <c r="A11" s="252"/>
      <c r="B11" s="253"/>
      <c r="C11" s="261"/>
      <c r="D11" s="261"/>
      <c r="E11" s="261"/>
      <c r="F11" s="261"/>
      <c r="G11" s="261"/>
      <c r="H11" s="276"/>
      <c r="I11" s="711"/>
      <c r="J11" s="657"/>
      <c r="K11" s="658"/>
    </row>
    <row r="12" spans="1:25" ht="13.05" customHeight="1">
      <c r="A12" s="950" t="s">
        <v>508</v>
      </c>
      <c r="B12" s="951"/>
      <c r="C12" s="951"/>
      <c r="D12" s="951"/>
      <c r="E12" s="951"/>
      <c r="F12" s="951"/>
      <c r="G12" s="951"/>
      <c r="H12" s="951"/>
      <c r="I12" s="951"/>
      <c r="J12" s="951"/>
      <c r="K12" s="952"/>
    </row>
    <row r="13" spans="1:25" s="245" customFormat="1" ht="13.05" customHeight="1">
      <c r="A13" s="265">
        <v>13656</v>
      </c>
      <c r="B13" s="259">
        <v>13580</v>
      </c>
      <c r="C13" s="259" t="str">
        <f t="shared" ref="C13:C26" si="7">IF($A13="","",VLOOKUP($A13,licbarque97,3))</f>
        <v>GENTIN   TOM</v>
      </c>
      <c r="D13" s="259" t="str">
        <f t="shared" ref="D13:D16" si="8">IF(A13="","",VLOOKUP(A13,licbarque97,6))</f>
        <v>MINIME</v>
      </c>
      <c r="E13" s="259" t="str">
        <f t="shared" ref="E13:E26" si="9">IF($B13="","",VLOOKUP($B13,licbarque97,3))</f>
        <v>DREVET AMAURY</v>
      </c>
      <c r="F13" s="259" t="str">
        <f t="shared" ref="F13:F16" si="10">IF(B13="","",VLOOKUP(B13,licbarque97,6))</f>
        <v>CDT</v>
      </c>
      <c r="G13" s="259" t="str">
        <f t="shared" ref="G13:H16" si="11">IF(A13="","",VLOOKUP(A13,licbarque97,5))</f>
        <v>LOIRE</v>
      </c>
      <c r="H13" s="266" t="str">
        <f t="shared" si="11"/>
        <v>LOIRE</v>
      </c>
      <c r="I13" s="709">
        <v>7.0079861111111115E-3</v>
      </c>
      <c r="J13" s="653">
        <f>IF(I13="","",RANK(I13,$I$13:$I$19,1))</f>
        <v>1</v>
      </c>
      <c r="K13" s="654"/>
      <c r="L13" s="243"/>
      <c r="M13" s="273"/>
    </row>
    <row r="14" spans="1:25" ht="13.05" customHeight="1" thickBot="1">
      <c r="A14" s="263">
        <v>13020</v>
      </c>
      <c r="B14" s="260">
        <v>1744</v>
      </c>
      <c r="C14" s="260" t="str">
        <f t="shared" si="7"/>
        <v>MARGARIT LEANDRE</v>
      </c>
      <c r="D14" s="260" t="str">
        <f t="shared" si="8"/>
        <v>MINIME</v>
      </c>
      <c r="E14" s="260" t="str">
        <f t="shared" si="9"/>
        <v>MARGARIT CAROLINE</v>
      </c>
      <c r="F14" s="260" t="str">
        <f t="shared" si="10"/>
        <v>FEM</v>
      </c>
      <c r="G14" s="260" t="str">
        <f t="shared" si="11"/>
        <v>AMPUIS</v>
      </c>
      <c r="H14" s="264" t="str">
        <f t="shared" si="11"/>
        <v>AMPUIS</v>
      </c>
      <c r="I14" s="710" t="s">
        <v>1101</v>
      </c>
      <c r="J14" s="859" t="s">
        <v>909</v>
      </c>
      <c r="K14" s="656"/>
    </row>
    <row r="15" spans="1:25" ht="12.75" hidden="1" customHeight="1">
      <c r="A15" s="249"/>
      <c r="B15" s="250"/>
      <c r="C15" s="260" t="str">
        <f t="shared" si="7"/>
        <v/>
      </c>
      <c r="D15" s="260" t="str">
        <f t="shared" si="8"/>
        <v/>
      </c>
      <c r="E15" s="260" t="str">
        <f t="shared" si="9"/>
        <v/>
      </c>
      <c r="F15" s="260" t="str">
        <f t="shared" si="10"/>
        <v/>
      </c>
      <c r="G15" s="260" t="str">
        <f t="shared" si="11"/>
        <v/>
      </c>
      <c r="H15" s="264" t="str">
        <f t="shared" si="11"/>
        <v/>
      </c>
      <c r="I15" s="710"/>
      <c r="J15" s="655" t="str">
        <f>IF(I15="","",RANK(I15,$I$13:$I$19,1))</f>
        <v/>
      </c>
      <c r="K15" s="656"/>
    </row>
    <row r="16" spans="1:25" ht="12.75" hidden="1" customHeight="1">
      <c r="A16" s="249"/>
      <c r="B16" s="250"/>
      <c r="C16" s="260" t="str">
        <f t="shared" si="7"/>
        <v/>
      </c>
      <c r="D16" s="260" t="str">
        <f t="shared" si="8"/>
        <v/>
      </c>
      <c r="E16" s="260" t="str">
        <f t="shared" si="9"/>
        <v/>
      </c>
      <c r="F16" s="260" t="str">
        <f t="shared" si="10"/>
        <v/>
      </c>
      <c r="G16" s="260" t="str">
        <f t="shared" si="11"/>
        <v/>
      </c>
      <c r="H16" s="264" t="str">
        <f t="shared" si="11"/>
        <v/>
      </c>
      <c r="I16" s="710"/>
      <c r="J16" s="655" t="str">
        <f t="shared" ref="J16:J18" si="12">IF(I16="","",RANK(I16,$I$13:$I$19,1))</f>
        <v/>
      </c>
      <c r="K16" s="766"/>
    </row>
    <row r="17" spans="1:13" ht="12.75" hidden="1" customHeight="1">
      <c r="A17" s="249"/>
      <c r="B17" s="250"/>
      <c r="C17" s="260" t="str">
        <f t="shared" si="7"/>
        <v/>
      </c>
      <c r="D17" s="260" t="str">
        <f t="shared" ref="D17" si="13">IF(A17="","",VLOOKUP(A17,licbarque97,6))</f>
        <v/>
      </c>
      <c r="E17" s="260" t="str">
        <f t="shared" si="9"/>
        <v/>
      </c>
      <c r="F17" s="260" t="str">
        <f t="shared" ref="F17" si="14">IF(B17="","",VLOOKUP(B17,licbarque97,6))</f>
        <v/>
      </c>
      <c r="G17" s="260" t="str">
        <f t="shared" ref="G17" si="15">IF(A17="","",VLOOKUP(A17,licbarque97,5))</f>
        <v/>
      </c>
      <c r="H17" s="264" t="str">
        <f t="shared" ref="H17" si="16">IF(B17="","",VLOOKUP(B17,licbarque97,5))</f>
        <v/>
      </c>
      <c r="I17" s="710"/>
      <c r="J17" s="655" t="str">
        <f t="shared" si="12"/>
        <v/>
      </c>
      <c r="K17" s="751"/>
    </row>
    <row r="18" spans="1:13" ht="13.05" hidden="1" customHeight="1">
      <c r="A18" s="249"/>
      <c r="B18" s="250"/>
      <c r="C18" s="260"/>
      <c r="D18" s="260"/>
      <c r="E18" s="260" t="str">
        <f t="shared" si="9"/>
        <v/>
      </c>
      <c r="F18" s="260"/>
      <c r="G18" s="260"/>
      <c r="H18" s="264"/>
      <c r="I18" s="710"/>
      <c r="J18" s="655" t="str">
        <f t="shared" si="12"/>
        <v/>
      </c>
      <c r="K18" s="656"/>
    </row>
    <row r="19" spans="1:13" ht="13.05" hidden="1" customHeight="1" thickBot="1">
      <c r="A19" s="249"/>
      <c r="B19" s="250"/>
      <c r="C19" s="260"/>
      <c r="D19" s="260"/>
      <c r="E19" s="260"/>
      <c r="F19" s="260"/>
      <c r="G19" s="260"/>
      <c r="H19" s="264"/>
      <c r="I19" s="710"/>
      <c r="J19" s="655"/>
      <c r="K19" s="656"/>
    </row>
    <row r="20" spans="1:13" ht="13.05" customHeight="1">
      <c r="A20" s="950" t="s">
        <v>509</v>
      </c>
      <c r="B20" s="951"/>
      <c r="C20" s="951"/>
      <c r="D20" s="951"/>
      <c r="E20" s="951"/>
      <c r="F20" s="951"/>
      <c r="G20" s="951"/>
      <c r="H20" s="951"/>
      <c r="I20" s="951"/>
      <c r="J20" s="951"/>
      <c r="K20" s="952"/>
    </row>
    <row r="21" spans="1:13" ht="13.05" customHeight="1" thickBot="1">
      <c r="A21" s="263">
        <v>11423</v>
      </c>
      <c r="B21" s="260">
        <v>13219</v>
      </c>
      <c r="C21" s="260" t="str">
        <f t="shared" si="7"/>
        <v>NORMAND EMILIE</v>
      </c>
      <c r="D21" s="260" t="str">
        <f t="shared" ref="D21:D26" si="17">IF(A21="","",VLOOKUP(A21,licbarque97,6))</f>
        <v>JUN F</v>
      </c>
      <c r="E21" s="260" t="str">
        <f t="shared" si="9"/>
        <v>LAURENT  MAEVA</v>
      </c>
      <c r="F21" s="260" t="str">
        <f t="shared" ref="F21:F26" si="18">IF(B21="","",VLOOKUP(B21,licbarque97,6))</f>
        <v>JUN F</v>
      </c>
      <c r="G21" s="260" t="str">
        <f t="shared" ref="G21:H26" si="19">IF(A21="","",VLOOKUP(A21,licbarque97,5))</f>
        <v>CHASSE</v>
      </c>
      <c r="H21" s="264" t="str">
        <f t="shared" si="19"/>
        <v>CHASSE</v>
      </c>
      <c r="I21" s="709">
        <v>1.2362152777777777E-2</v>
      </c>
      <c r="J21" s="653">
        <f t="shared" ref="J21:J26" si="20">IF(I21="","",RANK(I21,$I$21:$I$26,1))</f>
        <v>1</v>
      </c>
      <c r="K21" s="656"/>
    </row>
    <row r="22" spans="1:13" ht="13.05" hidden="1" customHeight="1" thickBot="1">
      <c r="A22" s="249"/>
      <c r="B22" s="250"/>
      <c r="C22" s="260" t="str">
        <f t="shared" si="7"/>
        <v/>
      </c>
      <c r="D22" s="260" t="str">
        <f t="shared" si="17"/>
        <v/>
      </c>
      <c r="E22" s="260" t="str">
        <f t="shared" si="9"/>
        <v/>
      </c>
      <c r="F22" s="260" t="str">
        <f t="shared" si="18"/>
        <v/>
      </c>
      <c r="G22" s="260" t="str">
        <f t="shared" si="19"/>
        <v/>
      </c>
      <c r="H22" s="264" t="str">
        <f t="shared" si="19"/>
        <v/>
      </c>
      <c r="I22" s="710"/>
      <c r="J22" s="655" t="str">
        <f t="shared" si="20"/>
        <v/>
      </c>
      <c r="K22" s="656"/>
    </row>
    <row r="23" spans="1:13" ht="13.05" hidden="1" customHeight="1">
      <c r="A23" s="249"/>
      <c r="B23" s="250"/>
      <c r="C23" s="260" t="str">
        <f t="shared" si="7"/>
        <v/>
      </c>
      <c r="D23" s="260" t="str">
        <f t="shared" si="17"/>
        <v/>
      </c>
      <c r="E23" s="260" t="str">
        <f t="shared" si="9"/>
        <v/>
      </c>
      <c r="F23" s="260" t="str">
        <f t="shared" si="18"/>
        <v/>
      </c>
      <c r="G23" s="260" t="str">
        <f t="shared" si="19"/>
        <v/>
      </c>
      <c r="H23" s="264" t="str">
        <f t="shared" si="19"/>
        <v/>
      </c>
      <c r="I23" s="710"/>
      <c r="J23" s="655" t="str">
        <f t="shared" si="20"/>
        <v/>
      </c>
      <c r="K23" s="656"/>
    </row>
    <row r="24" spans="1:13" s="245" customFormat="1" ht="20.100000000000001" hidden="1" customHeight="1">
      <c r="A24" s="249"/>
      <c r="B24" s="250"/>
      <c r="C24" s="260" t="str">
        <f t="shared" si="7"/>
        <v/>
      </c>
      <c r="D24" s="260" t="str">
        <f t="shared" si="17"/>
        <v/>
      </c>
      <c r="E24" s="260" t="str">
        <f t="shared" si="9"/>
        <v/>
      </c>
      <c r="F24" s="260" t="str">
        <f t="shared" si="18"/>
        <v/>
      </c>
      <c r="G24" s="260" t="str">
        <f t="shared" si="19"/>
        <v/>
      </c>
      <c r="H24" s="264" t="str">
        <f t="shared" si="19"/>
        <v/>
      </c>
      <c r="I24" s="710"/>
      <c r="J24" s="655" t="str">
        <f t="shared" si="20"/>
        <v/>
      </c>
      <c r="K24" s="656"/>
      <c r="L24" s="243"/>
      <c r="M24" s="273"/>
    </row>
    <row r="25" spans="1:13" ht="13.05" hidden="1" customHeight="1">
      <c r="A25" s="249"/>
      <c r="B25" s="250"/>
      <c r="C25" s="260" t="str">
        <f t="shared" si="7"/>
        <v/>
      </c>
      <c r="D25" s="260" t="str">
        <f t="shared" si="17"/>
        <v/>
      </c>
      <c r="E25" s="260" t="str">
        <f t="shared" si="9"/>
        <v/>
      </c>
      <c r="F25" s="260" t="str">
        <f t="shared" si="18"/>
        <v/>
      </c>
      <c r="G25" s="260" t="str">
        <f t="shared" si="19"/>
        <v/>
      </c>
      <c r="H25" s="264" t="str">
        <f t="shared" si="19"/>
        <v/>
      </c>
      <c r="I25" s="710"/>
      <c r="J25" s="655" t="str">
        <f t="shared" si="20"/>
        <v/>
      </c>
      <c r="K25" s="656"/>
    </row>
    <row r="26" spans="1:13" ht="13.05" hidden="1" customHeight="1" thickBot="1">
      <c r="A26" s="257"/>
      <c r="B26" s="258"/>
      <c r="C26" s="262" t="str">
        <f t="shared" si="7"/>
        <v/>
      </c>
      <c r="D26" s="262" t="str">
        <f t="shared" si="17"/>
        <v/>
      </c>
      <c r="E26" s="262" t="str">
        <f t="shared" si="9"/>
        <v/>
      </c>
      <c r="F26" s="262" t="str">
        <f t="shared" si="18"/>
        <v/>
      </c>
      <c r="G26" s="262" t="str">
        <f t="shared" si="19"/>
        <v/>
      </c>
      <c r="H26" s="277" t="str">
        <f t="shared" si="19"/>
        <v/>
      </c>
      <c r="I26" s="711"/>
      <c r="J26" s="657" t="str">
        <f t="shared" si="20"/>
        <v/>
      </c>
      <c r="K26" s="659"/>
    </row>
    <row r="27" spans="1:13" ht="13.05" customHeight="1">
      <c r="A27" s="950" t="s">
        <v>510</v>
      </c>
      <c r="B27" s="951"/>
      <c r="C27" s="951"/>
      <c r="D27" s="951"/>
      <c r="E27" s="951"/>
      <c r="F27" s="951"/>
      <c r="G27" s="951"/>
      <c r="H27" s="951"/>
      <c r="I27" s="951"/>
      <c r="J27" s="951"/>
      <c r="K27" s="952"/>
    </row>
    <row r="28" spans="1:13" ht="13.05" customHeight="1">
      <c r="A28" s="263">
        <v>1186</v>
      </c>
      <c r="B28" s="260">
        <v>13366</v>
      </c>
      <c r="C28" s="260" t="str">
        <f t="shared" ref="C28:C33" si="21">IF($A28="","",VLOOKUP($A28,licbarque97,3))</f>
        <v>LISON CORINNE</v>
      </c>
      <c r="D28" s="260" t="str">
        <f t="shared" ref="D28:D35" si="22">IF(A28="","",VLOOKUP(A28,licbarque97,6))</f>
        <v>FEM</v>
      </c>
      <c r="E28" s="260" t="str">
        <f t="shared" ref="E28:E35" si="23">IF($B28="","",VLOOKUP($B28,licbarque97,3))</f>
        <v>BONNEFOI  SANDRINE</v>
      </c>
      <c r="F28" s="260" t="str">
        <f t="shared" ref="F28:F35" si="24">IF(B28="","",VLOOKUP(B28,licbarque97,6))</f>
        <v>FEM</v>
      </c>
      <c r="G28" s="260" t="str">
        <f t="shared" ref="G28:H33" si="25">IF(A28="","",VLOOKUP(A28,licbarque97,5))</f>
        <v>GRIGNY</v>
      </c>
      <c r="H28" s="264" t="str">
        <f t="shared" si="25"/>
        <v>GRIGNY</v>
      </c>
      <c r="I28" s="710">
        <v>1.2508217592592593E-2</v>
      </c>
      <c r="J28" s="653">
        <f t="shared" ref="J28:J35" si="26">IF(I28="","",RANK(I28,$I$28:$I$37,1))</f>
        <v>1</v>
      </c>
      <c r="K28" s="656"/>
    </row>
    <row r="29" spans="1:13" ht="13.05" customHeight="1">
      <c r="A29" s="263">
        <v>12217</v>
      </c>
      <c r="B29" s="260">
        <v>13640</v>
      </c>
      <c r="C29" s="260" t="str">
        <f t="shared" si="21"/>
        <v xml:space="preserve"> COLOMBIER ESTELLE</v>
      </c>
      <c r="D29" s="260" t="str">
        <f t="shared" si="22"/>
        <v>FEM</v>
      </c>
      <c r="E29" s="260" t="str">
        <f t="shared" si="23"/>
        <v>VENESSY  LAURA</v>
      </c>
      <c r="F29" s="260" t="str">
        <f t="shared" si="24"/>
        <v>FEM</v>
      </c>
      <c r="G29" s="260" t="str">
        <f t="shared" si="25"/>
        <v>ST ROMAIN</v>
      </c>
      <c r="H29" s="264" t="str">
        <f t="shared" si="25"/>
        <v>ST ROMAIN</v>
      </c>
      <c r="I29" s="710">
        <v>1.2614351851851852E-2</v>
      </c>
      <c r="J29" s="655">
        <f t="shared" si="26"/>
        <v>2</v>
      </c>
      <c r="K29" s="656"/>
    </row>
    <row r="30" spans="1:13" ht="13.05" customHeight="1">
      <c r="A30" s="263">
        <v>1151</v>
      </c>
      <c r="B30" s="260">
        <v>17084</v>
      </c>
      <c r="C30" s="260" t="str">
        <f t="shared" si="21"/>
        <v>CUTZACH AMELIE</v>
      </c>
      <c r="D30" s="260" t="str">
        <f t="shared" si="22"/>
        <v>FEM</v>
      </c>
      <c r="E30" s="260" t="str">
        <f t="shared" si="23"/>
        <v>MANZETTI   ADELINE</v>
      </c>
      <c r="F30" s="260" t="str">
        <f t="shared" si="24"/>
        <v>FEM</v>
      </c>
      <c r="G30" s="260" t="str">
        <f t="shared" si="25"/>
        <v>BLV</v>
      </c>
      <c r="H30" s="264" t="str">
        <f t="shared" si="25"/>
        <v>BLV</v>
      </c>
      <c r="I30" s="710">
        <v>1.273761574074074E-2</v>
      </c>
      <c r="J30" s="655">
        <f t="shared" si="26"/>
        <v>3</v>
      </c>
      <c r="K30" s="656"/>
    </row>
    <row r="31" spans="1:13" ht="13.05" customHeight="1">
      <c r="A31" s="263">
        <v>12622</v>
      </c>
      <c r="B31" s="260">
        <v>12423</v>
      </c>
      <c r="C31" s="260" t="str">
        <f t="shared" si="21"/>
        <v>SCARFO MANON</v>
      </c>
      <c r="D31" s="260" t="str">
        <f t="shared" si="22"/>
        <v>FEM</v>
      </c>
      <c r="E31" s="260" t="str">
        <f t="shared" si="23"/>
        <v>DREVET  HELOISE</v>
      </c>
      <c r="F31" s="260" t="str">
        <f t="shared" si="24"/>
        <v>JUN F</v>
      </c>
      <c r="G31" s="260" t="str">
        <f t="shared" si="25"/>
        <v>AMPUIS</v>
      </c>
      <c r="H31" s="264" t="str">
        <f t="shared" si="25"/>
        <v>AMPUIS</v>
      </c>
      <c r="I31" s="710">
        <v>1.286701388888889E-2</v>
      </c>
      <c r="J31" s="655">
        <f t="shared" si="26"/>
        <v>4</v>
      </c>
      <c r="K31" s="656"/>
    </row>
    <row r="32" spans="1:13" ht="13.05" customHeight="1">
      <c r="A32" s="263">
        <v>13477</v>
      </c>
      <c r="B32" s="260">
        <v>1153</v>
      </c>
      <c r="C32" s="260" t="str">
        <f t="shared" si="21"/>
        <v>MANISSIER  VALERIE</v>
      </c>
      <c r="D32" s="260" t="str">
        <f t="shared" si="22"/>
        <v>FEM</v>
      </c>
      <c r="E32" s="260" t="str">
        <f t="shared" si="23"/>
        <v xml:space="preserve"> MEYNET CORINNE</v>
      </c>
      <c r="F32" s="260" t="str">
        <f t="shared" si="24"/>
        <v>FEM</v>
      </c>
      <c r="G32" s="260" t="str">
        <f t="shared" si="25"/>
        <v>NIEVROZ</v>
      </c>
      <c r="H32" s="264" t="str">
        <f t="shared" si="25"/>
        <v>NIEVROZ</v>
      </c>
      <c r="I32" s="710">
        <v>1.3685185185185186E-2</v>
      </c>
      <c r="J32" s="655">
        <f t="shared" si="26"/>
        <v>5</v>
      </c>
      <c r="K32" s="656"/>
    </row>
    <row r="33" spans="1:11" ht="12" customHeight="1">
      <c r="A33" s="263">
        <v>1806</v>
      </c>
      <c r="B33" s="260">
        <v>13033</v>
      </c>
      <c r="C33" s="260" t="str">
        <f t="shared" si="21"/>
        <v>BAHLOUL ANISSA</v>
      </c>
      <c r="D33" s="260" t="str">
        <f t="shared" si="22"/>
        <v>FEM</v>
      </c>
      <c r="E33" s="260" t="str">
        <f t="shared" si="23"/>
        <v>VERGAS MORGANE</v>
      </c>
      <c r="F33" s="260" t="str">
        <f t="shared" si="24"/>
        <v>FEM</v>
      </c>
      <c r="G33" s="260" t="str">
        <f t="shared" si="25"/>
        <v>AMPUIS</v>
      </c>
      <c r="H33" s="264" t="str">
        <f t="shared" si="25"/>
        <v>AMPUIS</v>
      </c>
      <c r="I33" s="710">
        <v>1.4628472222222223E-2</v>
      </c>
      <c r="J33" s="655">
        <f t="shared" si="26"/>
        <v>6</v>
      </c>
      <c r="K33" s="656"/>
    </row>
    <row r="34" spans="1:11" ht="12" customHeight="1">
      <c r="A34" s="263">
        <v>11007</v>
      </c>
      <c r="B34" s="260">
        <v>13114</v>
      </c>
      <c r="C34" s="260" t="s">
        <v>1082</v>
      </c>
      <c r="D34" s="260" t="str">
        <f t="shared" si="22"/>
        <v>FEM</v>
      </c>
      <c r="E34" s="260" t="str">
        <f t="shared" si="23"/>
        <v>CARNEVALI   MEGGY</v>
      </c>
      <c r="F34" s="260" t="str">
        <f t="shared" si="24"/>
        <v>FEM</v>
      </c>
      <c r="G34" s="260" t="s">
        <v>15</v>
      </c>
      <c r="H34" s="264" t="str">
        <f>IF(B34="","",VLOOKUP(B34,licbarque97,5))</f>
        <v>ST ROMAIN</v>
      </c>
      <c r="I34" s="710">
        <v>1.4775462962962962E-2</v>
      </c>
      <c r="J34" s="655">
        <f t="shared" si="26"/>
        <v>7</v>
      </c>
      <c r="K34" s="656"/>
    </row>
    <row r="35" spans="1:11" ht="12" customHeight="1" thickBot="1">
      <c r="A35" s="263" t="s">
        <v>1092</v>
      </c>
      <c r="B35" s="260">
        <v>13721</v>
      </c>
      <c r="C35" s="260" t="str">
        <f>IF($A35="","",VLOOKUP($A35,licbarque97,3))</f>
        <v>DOMENACH  AUDREY</v>
      </c>
      <c r="D35" s="260" t="str">
        <f t="shared" si="22"/>
        <v xml:space="preserve">FEM </v>
      </c>
      <c r="E35" s="260" t="str">
        <f t="shared" si="23"/>
        <v>ZOK  ASTRID</v>
      </c>
      <c r="F35" s="260" t="str">
        <f t="shared" si="24"/>
        <v>JUN F</v>
      </c>
      <c r="G35" s="260" t="str">
        <f>IF(A35="","",VLOOKUP(A35,licbarque97,5))</f>
        <v>CHASSE</v>
      </c>
      <c r="H35" s="264" t="str">
        <f>IF(B35="","",VLOOKUP(B35,licbarque97,5))</f>
        <v>CHASSE</v>
      </c>
      <c r="I35" s="710">
        <v>1.613414351851852E-2</v>
      </c>
      <c r="J35" s="655">
        <f t="shared" si="26"/>
        <v>8</v>
      </c>
      <c r="K35" s="656"/>
    </row>
    <row r="36" spans="1:11" ht="12" hidden="1" customHeight="1">
      <c r="A36" s="249"/>
      <c r="B36" s="250"/>
      <c r="C36" s="260" t="str">
        <f t="shared" ref="C36:C37" si="27">IF($A36="","",VLOOKUP($A36,licbarque97,3))</f>
        <v/>
      </c>
      <c r="D36" s="260" t="str">
        <f t="shared" ref="D36:D37" si="28">IF(A36="","",VLOOKUP(A36,licbarque97,6))</f>
        <v/>
      </c>
      <c r="E36" s="260" t="str">
        <f t="shared" ref="E36:E37" si="29">IF($B36="","",VLOOKUP($B36,licbarque97,3))</f>
        <v/>
      </c>
      <c r="F36" s="260" t="str">
        <f t="shared" ref="F36:F37" si="30">IF(B36="","",VLOOKUP(B36,licbarque97,6))</f>
        <v/>
      </c>
      <c r="G36" s="260" t="str">
        <f t="shared" ref="G36:H37" si="31">IF(A36="","",VLOOKUP(A36,licbarque97,5))</f>
        <v/>
      </c>
      <c r="H36" s="264" t="str">
        <f t="shared" si="31"/>
        <v/>
      </c>
      <c r="I36" s="710"/>
      <c r="J36" s="655" t="str">
        <f t="shared" ref="J36:J37" si="32">IF(I36="","",RANK(I36,$I$28:$I$37,1))</f>
        <v/>
      </c>
      <c r="K36" s="656"/>
    </row>
    <row r="37" spans="1:11" ht="12" hidden="1" customHeight="1" thickBot="1">
      <c r="A37" s="257"/>
      <c r="B37" s="258"/>
      <c r="C37" s="262" t="str">
        <f t="shared" si="27"/>
        <v/>
      </c>
      <c r="D37" s="262" t="str">
        <f t="shared" si="28"/>
        <v/>
      </c>
      <c r="E37" s="262" t="str">
        <f t="shared" si="29"/>
        <v/>
      </c>
      <c r="F37" s="262" t="str">
        <f t="shared" si="30"/>
        <v/>
      </c>
      <c r="G37" s="262" t="str">
        <f t="shared" si="31"/>
        <v/>
      </c>
      <c r="H37" s="277" t="str">
        <f t="shared" si="31"/>
        <v/>
      </c>
      <c r="I37" s="711"/>
      <c r="J37" s="657" t="str">
        <f t="shared" si="32"/>
        <v/>
      </c>
      <c r="K37" s="659"/>
    </row>
    <row r="38" spans="1:11" ht="12" customHeight="1">
      <c r="A38" s="950" t="s">
        <v>512</v>
      </c>
      <c r="B38" s="951"/>
      <c r="C38" s="951"/>
      <c r="D38" s="951"/>
      <c r="E38" s="951"/>
      <c r="F38" s="951"/>
      <c r="G38" s="951"/>
      <c r="H38" s="951"/>
      <c r="I38" s="951"/>
      <c r="J38" s="951"/>
      <c r="K38" s="952"/>
    </row>
    <row r="39" spans="1:11" ht="12" customHeight="1">
      <c r="A39" s="265">
        <v>12649</v>
      </c>
      <c r="B39" s="259">
        <v>13215</v>
      </c>
      <c r="C39" s="259" t="str">
        <f>IF($A39="","",VLOOKUP($A39,licbarque97,3))</f>
        <v>MARTINEZ    TOM</v>
      </c>
      <c r="D39" s="259" t="str">
        <f>IF(A39="","",VLOOKUP(A39,licbarque97,6))</f>
        <v>JUN</v>
      </c>
      <c r="E39" s="259" t="str">
        <f>IF($B39="","",VLOOKUP($B39,licbarque97,3))</f>
        <v>DELORD JOSHUA</v>
      </c>
      <c r="F39" s="259" t="str">
        <f>IF(B39="","",VLOOKUP(B39,licbarque97,6))</f>
        <v>CAD</v>
      </c>
      <c r="G39" s="259" t="str">
        <f>IF(A39="","",VLOOKUP(A39,licbarque97,5))</f>
        <v>NIEVROZ</v>
      </c>
      <c r="H39" s="266" t="str">
        <f>IF(B39="","",VLOOKUP(B39,licbarque97,5))</f>
        <v>NIEVROZ</v>
      </c>
      <c r="I39" s="709">
        <v>1.3915740740740741E-2</v>
      </c>
      <c r="J39" s="653">
        <f>IF(I39="","",RANK(I39,$I$39:$I$44,1))</f>
        <v>1</v>
      </c>
      <c r="K39" s="654"/>
    </row>
    <row r="40" spans="1:11" ht="12" customHeight="1" thickBot="1">
      <c r="A40" s="263">
        <v>13135</v>
      </c>
      <c r="B40" s="260" t="s">
        <v>1096</v>
      </c>
      <c r="C40" s="260" t="str">
        <f>IF($A40="","",VLOOKUP($A40,licbarque97,3))</f>
        <v>TIV  MATIS</v>
      </c>
      <c r="D40" s="260" t="str">
        <f>IF(A40="","",VLOOKUP(A40,licbarque97,6))</f>
        <v>JUN</v>
      </c>
      <c r="E40" s="260" t="s">
        <v>1097</v>
      </c>
      <c r="F40" s="260" t="s">
        <v>23</v>
      </c>
      <c r="G40" s="260" t="str">
        <f>IF(A40="","",VLOOKUP(A40,licbarque97,5))</f>
        <v>ST ROMAIN</v>
      </c>
      <c r="H40" s="264" t="s">
        <v>15</v>
      </c>
      <c r="I40" s="710">
        <v>1.3938078703703704E-2</v>
      </c>
      <c r="J40" s="655">
        <f>IF(I40="","",RANK(I40,$I$39:$I$44,1))</f>
        <v>2</v>
      </c>
      <c r="K40" s="656"/>
    </row>
    <row r="41" spans="1:11" ht="12" hidden="1" customHeight="1">
      <c r="A41" s="249"/>
      <c r="B41" s="250"/>
      <c r="C41" s="260" t="str">
        <f>IF($A41="","",VLOOKUP($A41,licbarque97,3))</f>
        <v/>
      </c>
      <c r="D41" s="260" t="str">
        <f>IF(A41="","",VLOOKUP(A41,licbarque97,6))</f>
        <v/>
      </c>
      <c r="E41" s="260" t="str">
        <f>IF($B41="","",VLOOKUP($B41,licbarque97,3))</f>
        <v/>
      </c>
      <c r="F41" s="260" t="str">
        <f>IF(B41="","",VLOOKUP(B41,licbarque97,6))</f>
        <v/>
      </c>
      <c r="G41" s="260" t="str">
        <f t="shared" ref="G41:H41" si="33">IF(A41="","",VLOOKUP(A41,licbarque97,5))</f>
        <v/>
      </c>
      <c r="H41" s="264" t="str">
        <f t="shared" si="33"/>
        <v/>
      </c>
      <c r="I41" s="710"/>
      <c r="J41" s="655" t="str">
        <f>IF(I41="","",RANK(I41,$I$39:$I$44,1))</f>
        <v/>
      </c>
      <c r="K41" s="656"/>
    </row>
    <row r="42" spans="1:11" ht="12" hidden="1" customHeight="1">
      <c r="A42" s="249"/>
      <c r="B42" s="250"/>
      <c r="C42" s="260" t="str">
        <f t="shared" ref="C42:C57" si="34">IF($A42="","",VLOOKUP($A42,licbarque97,3))</f>
        <v/>
      </c>
      <c r="D42" s="260" t="str">
        <f t="shared" ref="D42:D44" si="35">IF(A42="","",VLOOKUP(A42,licbarque97,6))</f>
        <v/>
      </c>
      <c r="E42" s="260" t="str">
        <f t="shared" ref="E42:E57" si="36">IF($B42="","",VLOOKUP($B42,licbarque97,3))</f>
        <v/>
      </c>
      <c r="F42" s="260" t="str">
        <f t="shared" ref="F42:F44" si="37">IF(B42="","",VLOOKUP(B42,licbarque97,6))</f>
        <v/>
      </c>
      <c r="G42" s="260" t="str">
        <f t="shared" ref="G42:H44" si="38">IF(A42="","",VLOOKUP(A42,licbarque97,5))</f>
        <v/>
      </c>
      <c r="H42" s="264" t="str">
        <f t="shared" si="38"/>
        <v/>
      </c>
      <c r="I42" s="710"/>
      <c r="J42" s="655" t="str">
        <f t="shared" ref="J42:J44" si="39">IF(I42="","",RANK(I42,$I$39:$I$44,1))</f>
        <v/>
      </c>
      <c r="K42" s="656"/>
    </row>
    <row r="43" spans="1:11" ht="12" hidden="1" customHeight="1">
      <c r="A43" s="249"/>
      <c r="B43" s="250"/>
      <c r="C43" s="260" t="str">
        <f t="shared" si="34"/>
        <v/>
      </c>
      <c r="D43" s="260" t="str">
        <f t="shared" si="35"/>
        <v/>
      </c>
      <c r="E43" s="260" t="str">
        <f t="shared" si="36"/>
        <v/>
      </c>
      <c r="F43" s="260" t="str">
        <f t="shared" si="37"/>
        <v/>
      </c>
      <c r="G43" s="260" t="str">
        <f t="shared" si="38"/>
        <v/>
      </c>
      <c r="H43" s="264" t="str">
        <f t="shared" si="38"/>
        <v/>
      </c>
      <c r="I43" s="710"/>
      <c r="J43" s="655" t="str">
        <f t="shared" si="39"/>
        <v/>
      </c>
      <c r="K43" s="656"/>
    </row>
    <row r="44" spans="1:11" ht="12" hidden="1" customHeight="1" thickBot="1">
      <c r="A44" s="257"/>
      <c r="B44" s="258"/>
      <c r="C44" s="262" t="str">
        <f t="shared" si="34"/>
        <v/>
      </c>
      <c r="D44" s="262" t="str">
        <f t="shared" si="35"/>
        <v/>
      </c>
      <c r="E44" s="262" t="str">
        <f t="shared" si="36"/>
        <v/>
      </c>
      <c r="F44" s="262" t="str">
        <f t="shared" si="37"/>
        <v/>
      </c>
      <c r="G44" s="262" t="str">
        <f t="shared" si="38"/>
        <v/>
      </c>
      <c r="H44" s="277" t="str">
        <f t="shared" si="38"/>
        <v/>
      </c>
      <c r="I44" s="711"/>
      <c r="J44" s="657" t="str">
        <f t="shared" si="39"/>
        <v/>
      </c>
      <c r="K44" s="659"/>
    </row>
    <row r="45" spans="1:11" ht="12" customHeight="1">
      <c r="A45" s="950" t="s">
        <v>513</v>
      </c>
      <c r="B45" s="951"/>
      <c r="C45" s="951"/>
      <c r="D45" s="951"/>
      <c r="E45" s="951"/>
      <c r="F45" s="951"/>
      <c r="G45" s="951"/>
      <c r="H45" s="951"/>
      <c r="I45" s="951"/>
      <c r="J45" s="951"/>
      <c r="K45" s="952"/>
    </row>
    <row r="46" spans="1:11" ht="12" customHeight="1">
      <c r="A46" s="265">
        <v>1005</v>
      </c>
      <c r="B46" s="259">
        <v>1009</v>
      </c>
      <c r="C46" s="259" t="str">
        <f t="shared" ref="C46:C52" si="40">IF($A46="","",VLOOKUP($A46,licbarque97,3))</f>
        <v>DREVET ANTOINE</v>
      </c>
      <c r="D46" s="259" t="str">
        <f t="shared" ref="D46:D52" si="41">IF(A46="","",VLOOKUP(A46,licbarque97,6))</f>
        <v>VET</v>
      </c>
      <c r="E46" s="259" t="str">
        <f t="shared" ref="E46:E52" si="42">IF($B46="","",VLOOKUP($B46,licbarque97,3))</f>
        <v>MATRAT PASCAL</v>
      </c>
      <c r="F46" s="259" t="str">
        <f t="shared" ref="F46:F52" si="43">IF(B46="","",VLOOKUP(B46,licbarque97,6))</f>
        <v>VET</v>
      </c>
      <c r="G46" s="259" t="str">
        <f t="shared" ref="G46:H52" si="44">IF(A46="","",VLOOKUP(A46,licbarque97,5))</f>
        <v>LOIRE</v>
      </c>
      <c r="H46" s="266" t="str">
        <f t="shared" si="44"/>
        <v>LOIRE</v>
      </c>
      <c r="I46" s="709">
        <v>1.2696527777777779E-2</v>
      </c>
      <c r="J46" s="653">
        <f>IF(I46="","",RANK(I46,$I$46:$I$57,1))</f>
        <v>1</v>
      </c>
      <c r="K46" s="661"/>
    </row>
    <row r="47" spans="1:11" ht="12" customHeight="1">
      <c r="A47" s="263">
        <v>1852</v>
      </c>
      <c r="B47" s="260">
        <v>1245</v>
      </c>
      <c r="C47" s="260" t="str">
        <f t="shared" si="40"/>
        <v>NORMAND GREGORY</v>
      </c>
      <c r="D47" s="260" t="str">
        <f t="shared" si="41"/>
        <v>VET</v>
      </c>
      <c r="E47" s="260" t="str">
        <f t="shared" si="42"/>
        <v>NORMAND DAMIEN</v>
      </c>
      <c r="F47" s="260" t="str">
        <f t="shared" si="43"/>
        <v>VET</v>
      </c>
      <c r="G47" s="260" t="str">
        <f t="shared" si="44"/>
        <v>CHASSE</v>
      </c>
      <c r="H47" s="264" t="str">
        <f t="shared" si="44"/>
        <v>CHASSE</v>
      </c>
      <c r="I47" s="710">
        <v>1.2746064814814814E-2</v>
      </c>
      <c r="J47" s="655">
        <f>IF(I47="","",RANK(I47,$I$46:$I$57,1))</f>
        <v>2</v>
      </c>
      <c r="K47" s="751"/>
    </row>
    <row r="48" spans="1:11" ht="12" customHeight="1">
      <c r="A48" s="263">
        <v>1220</v>
      </c>
      <c r="B48" s="260">
        <v>1218</v>
      </c>
      <c r="C48" s="260" t="str">
        <f t="shared" si="40"/>
        <v>PARENTI PAOLO</v>
      </c>
      <c r="D48" s="260" t="str">
        <f t="shared" si="41"/>
        <v>VET</v>
      </c>
      <c r="E48" s="260" t="str">
        <f t="shared" si="42"/>
        <v>CELLERY  J.CHARLES</v>
      </c>
      <c r="F48" s="260" t="str">
        <f t="shared" si="43"/>
        <v>VET</v>
      </c>
      <c r="G48" s="260" t="str">
        <f t="shared" si="44"/>
        <v>GRIGNY</v>
      </c>
      <c r="H48" s="264" t="str">
        <f t="shared" si="44"/>
        <v>GRIGNY</v>
      </c>
      <c r="I48" s="710">
        <v>1.3395717592592594E-2</v>
      </c>
      <c r="J48" s="655">
        <f>IF(I48="","",RANK(I48,$I$46:$I$57,1))</f>
        <v>3</v>
      </c>
      <c r="K48" s="656"/>
    </row>
    <row r="49" spans="1:11" ht="12" customHeight="1">
      <c r="A49" s="263">
        <v>12401</v>
      </c>
      <c r="B49" s="260">
        <v>12983</v>
      </c>
      <c r="C49" s="260" t="str">
        <f t="shared" si="40"/>
        <v>FROUGEROUX J. MICHEL</v>
      </c>
      <c r="D49" s="260" t="str">
        <f t="shared" si="41"/>
        <v>VET</v>
      </c>
      <c r="E49" s="260" t="str">
        <f t="shared" si="42"/>
        <v>PARENTI   ENZO</v>
      </c>
      <c r="F49" s="260" t="str">
        <f t="shared" si="43"/>
        <v>JUN</v>
      </c>
      <c r="G49" s="260" t="str">
        <f t="shared" si="44"/>
        <v>GRIGNY</v>
      </c>
      <c r="H49" s="264" t="str">
        <f t="shared" si="44"/>
        <v>GRIGNY</v>
      </c>
      <c r="I49" s="710" t="s">
        <v>1102</v>
      </c>
      <c r="J49" s="655" t="s">
        <v>909</v>
      </c>
      <c r="K49" s="764" t="s">
        <v>909</v>
      </c>
    </row>
    <row r="50" spans="1:11" ht="12" customHeight="1">
      <c r="A50" s="263">
        <v>1164</v>
      </c>
      <c r="B50" s="260">
        <v>1503</v>
      </c>
      <c r="C50" s="260" t="str">
        <f t="shared" si="40"/>
        <v>MARTINEZ ENRIQUE</v>
      </c>
      <c r="D50" s="260" t="str">
        <f t="shared" si="41"/>
        <v>VET</v>
      </c>
      <c r="E50" s="260" t="str">
        <f t="shared" si="42"/>
        <v>PERRET PATRICK</v>
      </c>
      <c r="F50" s="260" t="str">
        <f t="shared" si="43"/>
        <v>VET</v>
      </c>
      <c r="G50" s="260" t="str">
        <f t="shared" si="44"/>
        <v>NIEVROZ</v>
      </c>
      <c r="H50" s="264" t="str">
        <f t="shared" si="44"/>
        <v>NIEVROZ</v>
      </c>
      <c r="I50" s="710">
        <v>1.4935300925925927E-2</v>
      </c>
      <c r="J50" s="655">
        <f t="shared" ref="J50:J57" si="45">IF(I50="","",RANK(I50,$I$46:$I$57,1))</f>
        <v>4</v>
      </c>
      <c r="K50" s="656"/>
    </row>
    <row r="51" spans="1:11" ht="12" customHeight="1">
      <c r="A51" s="263">
        <v>1237</v>
      </c>
      <c r="B51" s="260">
        <v>1236</v>
      </c>
      <c r="C51" s="260" t="str">
        <f t="shared" si="40"/>
        <v>COLOMBIER BERNARD</v>
      </c>
      <c r="D51" s="260" t="str">
        <f t="shared" si="41"/>
        <v>VET</v>
      </c>
      <c r="E51" s="260" t="str">
        <f t="shared" si="42"/>
        <v>COLOMBIER RENE</v>
      </c>
      <c r="F51" s="260" t="str">
        <f t="shared" si="43"/>
        <v>VET</v>
      </c>
      <c r="G51" s="260" t="str">
        <f t="shared" si="44"/>
        <v>ST ROMAIN</v>
      </c>
      <c r="H51" s="264" t="str">
        <f t="shared" si="44"/>
        <v>ST ROMAIN</v>
      </c>
      <c r="I51" s="710">
        <v>1.5093287037037037E-2</v>
      </c>
      <c r="J51" s="655">
        <f t="shared" si="45"/>
        <v>5</v>
      </c>
      <c r="K51" s="656"/>
    </row>
    <row r="52" spans="1:11" ht="12" customHeight="1">
      <c r="A52" s="263">
        <v>1219</v>
      </c>
      <c r="B52" s="260">
        <v>1228</v>
      </c>
      <c r="C52" s="260" t="str">
        <f t="shared" si="40"/>
        <v>CUERQ LUC</v>
      </c>
      <c r="D52" s="260" t="str">
        <f t="shared" si="41"/>
        <v>VET</v>
      </c>
      <c r="E52" s="260" t="str">
        <f t="shared" si="42"/>
        <v>CUERQ CAROLINE</v>
      </c>
      <c r="F52" s="260" t="str">
        <f t="shared" si="43"/>
        <v>FEM</v>
      </c>
      <c r="G52" s="260" t="str">
        <f t="shared" si="44"/>
        <v>GRIGNY</v>
      </c>
      <c r="H52" s="264" t="str">
        <f t="shared" si="44"/>
        <v>GRIGNY</v>
      </c>
      <c r="I52" s="710">
        <v>1.5572685185185186E-2</v>
      </c>
      <c r="J52" s="655">
        <f t="shared" si="45"/>
        <v>6</v>
      </c>
      <c r="K52" s="881" t="s">
        <v>646</v>
      </c>
    </row>
    <row r="53" spans="1:11" ht="12" customHeight="1" thickBot="1">
      <c r="A53" s="263"/>
      <c r="B53" s="260"/>
      <c r="C53" s="260" t="str">
        <f t="shared" si="34"/>
        <v/>
      </c>
      <c r="D53" s="260" t="str">
        <f t="shared" ref="D53:D57" si="46">IF(A53="","",VLOOKUP(A53,licbarque97,6))</f>
        <v/>
      </c>
      <c r="E53" s="260" t="str">
        <f t="shared" si="36"/>
        <v/>
      </c>
      <c r="F53" s="260" t="str">
        <f t="shared" ref="F53:F57" si="47">IF(B53="","",VLOOKUP(B53,licbarque97,6))</f>
        <v/>
      </c>
      <c r="G53" s="260" t="str">
        <f t="shared" ref="G53:H57" si="48">IF(A53="","",VLOOKUP(A53,licbarque97,5))</f>
        <v/>
      </c>
      <c r="H53" s="264" t="str">
        <f t="shared" si="48"/>
        <v/>
      </c>
      <c r="I53" s="710"/>
      <c r="J53" s="655" t="str">
        <f t="shared" si="45"/>
        <v/>
      </c>
      <c r="K53" s="656"/>
    </row>
    <row r="54" spans="1:11" ht="12" hidden="1" customHeight="1" thickBot="1">
      <c r="A54" s="249"/>
      <c r="B54" s="250"/>
      <c r="C54" s="260" t="str">
        <f t="shared" si="34"/>
        <v/>
      </c>
      <c r="D54" s="260" t="str">
        <f t="shared" si="46"/>
        <v/>
      </c>
      <c r="E54" s="260" t="str">
        <f t="shared" si="36"/>
        <v/>
      </c>
      <c r="F54" s="260" t="str">
        <f t="shared" si="47"/>
        <v/>
      </c>
      <c r="G54" s="260" t="str">
        <f t="shared" si="48"/>
        <v/>
      </c>
      <c r="H54" s="264" t="str">
        <f t="shared" si="48"/>
        <v/>
      </c>
      <c r="I54" s="710"/>
      <c r="J54" s="655" t="str">
        <f t="shared" si="45"/>
        <v/>
      </c>
      <c r="K54" s="656"/>
    </row>
    <row r="55" spans="1:11" ht="12" hidden="1" customHeight="1">
      <c r="A55" s="249"/>
      <c r="B55" s="250"/>
      <c r="C55" s="260" t="str">
        <f t="shared" si="34"/>
        <v/>
      </c>
      <c r="D55" s="260" t="str">
        <f t="shared" si="46"/>
        <v/>
      </c>
      <c r="E55" s="260" t="str">
        <f t="shared" si="36"/>
        <v/>
      </c>
      <c r="F55" s="260" t="str">
        <f t="shared" si="47"/>
        <v/>
      </c>
      <c r="G55" s="260" t="str">
        <f t="shared" si="48"/>
        <v/>
      </c>
      <c r="H55" s="264" t="str">
        <f t="shared" si="48"/>
        <v/>
      </c>
      <c r="I55" s="710"/>
      <c r="J55" s="655" t="str">
        <f t="shared" si="45"/>
        <v/>
      </c>
      <c r="K55" s="660"/>
    </row>
    <row r="56" spans="1:11" ht="12" hidden="1" customHeight="1">
      <c r="A56" s="249"/>
      <c r="B56" s="250"/>
      <c r="C56" s="267" t="str">
        <f t="shared" si="34"/>
        <v/>
      </c>
      <c r="D56" s="267" t="str">
        <f t="shared" si="46"/>
        <v/>
      </c>
      <c r="E56" s="267" t="str">
        <f t="shared" si="36"/>
        <v/>
      </c>
      <c r="F56" s="267" t="str">
        <f t="shared" si="47"/>
        <v/>
      </c>
      <c r="G56" s="267" t="str">
        <f t="shared" si="48"/>
        <v/>
      </c>
      <c r="H56" s="278" t="str">
        <f t="shared" si="48"/>
        <v/>
      </c>
      <c r="I56" s="712"/>
      <c r="J56" s="655" t="str">
        <f t="shared" si="45"/>
        <v/>
      </c>
      <c r="K56" s="656"/>
    </row>
    <row r="57" spans="1:11" ht="12" hidden="1" customHeight="1" thickBot="1">
      <c r="A57" s="257"/>
      <c r="B57" s="258"/>
      <c r="C57" s="268" t="str">
        <f t="shared" si="34"/>
        <v/>
      </c>
      <c r="D57" s="268" t="str">
        <f t="shared" si="46"/>
        <v/>
      </c>
      <c r="E57" s="268" t="str">
        <f t="shared" si="36"/>
        <v/>
      </c>
      <c r="F57" s="268" t="str">
        <f t="shared" si="47"/>
        <v/>
      </c>
      <c r="G57" s="268" t="str">
        <f t="shared" si="48"/>
        <v/>
      </c>
      <c r="H57" s="279" t="str">
        <f t="shared" si="48"/>
        <v/>
      </c>
      <c r="I57" s="713"/>
      <c r="J57" s="657" t="str">
        <f t="shared" si="45"/>
        <v/>
      </c>
      <c r="K57" s="659"/>
    </row>
    <row r="58" spans="1:11" ht="12" customHeight="1">
      <c r="A58" s="950" t="s">
        <v>514</v>
      </c>
      <c r="B58" s="951"/>
      <c r="C58" s="951"/>
      <c r="D58" s="951"/>
      <c r="E58" s="951"/>
      <c r="F58" s="951"/>
      <c r="G58" s="951"/>
      <c r="H58" s="951"/>
      <c r="I58" s="951"/>
      <c r="J58" s="951"/>
      <c r="K58" s="952"/>
    </row>
    <row r="59" spans="1:11" ht="12" customHeight="1">
      <c r="A59" s="265">
        <v>1022</v>
      </c>
      <c r="B59" s="259">
        <v>11191</v>
      </c>
      <c r="C59" s="259" t="str">
        <f>IF($A59="","",VLOOKUP($A59,licbarque97,3))</f>
        <v>MATRAT NICOLAS</v>
      </c>
      <c r="D59" s="259" t="str">
        <f>IF(A59="","",VLOOKUP(A59,licbarque97,6))</f>
        <v>SEN</v>
      </c>
      <c r="E59" s="259" t="str">
        <f>IF($B59="","",VLOOKUP($B59,licbarque97,3))</f>
        <v>MONIN SEBASTIEN</v>
      </c>
      <c r="F59" s="259" t="str">
        <f>IF(B59="","",VLOOKUP(B59,licbarque97,6))</f>
        <v>SEN</v>
      </c>
      <c r="G59" s="259" t="str">
        <f t="shared" ref="G59:H61" si="49">IF(A59="","",VLOOKUP(A59,licbarque97,5))</f>
        <v>LOIRE</v>
      </c>
      <c r="H59" s="266" t="str">
        <f t="shared" si="49"/>
        <v>LOIRE</v>
      </c>
      <c r="I59" s="709">
        <v>1.513136574074074E-2</v>
      </c>
      <c r="J59" s="653">
        <f>IF(I59="","",RANK(I59,$I$59:$I$70,1))</f>
        <v>1</v>
      </c>
      <c r="K59" s="654"/>
    </row>
    <row r="60" spans="1:11" ht="12" customHeight="1">
      <c r="A60" s="263">
        <v>1235</v>
      </c>
      <c r="B60" s="260">
        <v>11533</v>
      </c>
      <c r="C60" s="260" t="str">
        <f>IF($A60="","",VLOOKUP($A60,licbarque97,3))</f>
        <v>COLOMBIER FRANCK</v>
      </c>
      <c r="D60" s="260" t="str">
        <f>IF(A60="","",VLOOKUP(A60,licbarque97,6))</f>
        <v>VET</v>
      </c>
      <c r="E60" s="260" t="str">
        <f>IF($B60="","",VLOOKUP($B60,licbarque97,3))</f>
        <v>PEROTINO CEDRIC</v>
      </c>
      <c r="F60" s="260" t="str">
        <f>IF(B60="","",VLOOKUP(B60,licbarque97,6))</f>
        <v>VET</v>
      </c>
      <c r="G60" s="260" t="str">
        <f t="shared" si="49"/>
        <v>ST ROMAIN</v>
      </c>
      <c r="H60" s="264" t="str">
        <f t="shared" si="49"/>
        <v>ST ROMAIN</v>
      </c>
      <c r="I60" s="710">
        <v>1.5255555555555555E-2</v>
      </c>
      <c r="J60" s="655">
        <f>IF(I60="","",RANK(I60,$I$59:$I$70,1))</f>
        <v>2</v>
      </c>
      <c r="K60" s="751"/>
    </row>
    <row r="61" spans="1:11" ht="12" customHeight="1">
      <c r="A61" s="263">
        <v>11786</v>
      </c>
      <c r="B61" s="260">
        <v>11787</v>
      </c>
      <c r="C61" s="260" t="str">
        <f>IF($A61="","",VLOOKUP($A61,licbarque97,3))</f>
        <v>DESPRETZ  MATIS</v>
      </c>
      <c r="D61" s="260" t="str">
        <f>IF(A61="","",VLOOKUP(A61,licbarque97,6))</f>
        <v>JUN</v>
      </c>
      <c r="E61" s="260" t="str">
        <f>IF($B61="","",VLOOKUP($B61,licbarque97,3))</f>
        <v>DESPRETZ CHRISTOPHE</v>
      </c>
      <c r="F61" s="260" t="str">
        <f>IF(B61="","",VLOOKUP(B61,licbarque97,6))</f>
        <v>VET</v>
      </c>
      <c r="G61" s="260" t="str">
        <f t="shared" si="49"/>
        <v>LOIRE</v>
      </c>
      <c r="H61" s="264" t="str">
        <f t="shared" si="49"/>
        <v>LOIRE</v>
      </c>
      <c r="I61" s="710">
        <v>1.8637152777777777E-2</v>
      </c>
      <c r="J61" s="655">
        <f>IF(I61="","",RANK(I61,$I$59:$I$70,1))</f>
        <v>3</v>
      </c>
      <c r="K61" s="656"/>
    </row>
    <row r="62" spans="1:11" ht="12" hidden="1" customHeight="1">
      <c r="A62" s="263"/>
      <c r="B62" s="260"/>
      <c r="C62" s="260" t="str">
        <f t="shared" ref="C62:C70" si="50">IF($A62="","",VLOOKUP($A62,licbarque97,3))</f>
        <v/>
      </c>
      <c r="D62" s="260" t="str">
        <f t="shared" ref="D62:D70" si="51">IF(A62="","",VLOOKUP(A62,licbarque97,6))</f>
        <v/>
      </c>
      <c r="E62" s="260" t="str">
        <f t="shared" ref="E62:E70" si="52">IF($B62="","",VLOOKUP($B62,licbarque97,3))</f>
        <v/>
      </c>
      <c r="F62" s="260" t="str">
        <f t="shared" ref="F62:F70" si="53">IF(B62="","",VLOOKUP(B62,licbarque97,6))</f>
        <v/>
      </c>
      <c r="G62" s="260" t="str">
        <f t="shared" ref="G62:H70" si="54">IF(A62="","",VLOOKUP(A62,licbarque97,5))</f>
        <v/>
      </c>
      <c r="H62" s="264" t="str">
        <f t="shared" si="54"/>
        <v/>
      </c>
      <c r="I62" s="710"/>
      <c r="J62" s="655" t="str">
        <f t="shared" ref="J62:J64" si="55">IF(I62="","",RANK(I62,$I$59:$I$70,1))</f>
        <v/>
      </c>
      <c r="K62" s="765"/>
    </row>
    <row r="63" spans="1:11" ht="12" hidden="1" customHeight="1">
      <c r="A63" s="249"/>
      <c r="B63" s="250"/>
      <c r="C63" s="260" t="str">
        <f t="shared" si="50"/>
        <v/>
      </c>
      <c r="D63" s="260" t="str">
        <f t="shared" ref="D63" si="56">IF(A63="","",VLOOKUP(A63,licbarque97,6))</f>
        <v/>
      </c>
      <c r="E63" s="260" t="str">
        <f t="shared" si="52"/>
        <v/>
      </c>
      <c r="F63" s="260" t="str">
        <f t="shared" ref="F63" si="57">IF(B63="","",VLOOKUP(B63,licbarque97,6))</f>
        <v/>
      </c>
      <c r="G63" s="260" t="str">
        <f t="shared" ref="G63" si="58">IF(A63="","",VLOOKUP(A63,licbarque97,5))</f>
        <v/>
      </c>
      <c r="H63" s="264" t="str">
        <f t="shared" ref="H63" si="59">IF(B63="","",VLOOKUP(B63,licbarque97,5))</f>
        <v/>
      </c>
      <c r="I63" s="710"/>
      <c r="J63" s="655" t="str">
        <f t="shared" si="55"/>
        <v/>
      </c>
      <c r="K63" s="765"/>
    </row>
    <row r="64" spans="1:11" ht="12" hidden="1" customHeight="1">
      <c r="A64" s="249"/>
      <c r="B64" s="250"/>
      <c r="C64" s="260" t="str">
        <f t="shared" si="50"/>
        <v/>
      </c>
      <c r="D64" s="260" t="str">
        <f t="shared" si="51"/>
        <v/>
      </c>
      <c r="E64" s="260" t="str">
        <f t="shared" si="52"/>
        <v/>
      </c>
      <c r="F64" s="260" t="str">
        <f t="shared" si="53"/>
        <v/>
      </c>
      <c r="G64" s="260" t="str">
        <f t="shared" si="54"/>
        <v/>
      </c>
      <c r="H64" s="264" t="str">
        <f t="shared" si="54"/>
        <v/>
      </c>
      <c r="I64" s="710"/>
      <c r="J64" s="655" t="str">
        <f t="shared" si="55"/>
        <v/>
      </c>
      <c r="K64" s="656"/>
    </row>
    <row r="65" spans="1:11" ht="12" hidden="1" customHeight="1">
      <c r="A65" s="249"/>
      <c r="B65" s="250"/>
      <c r="C65" s="260" t="str">
        <f t="shared" si="50"/>
        <v/>
      </c>
      <c r="D65" s="260" t="str">
        <f t="shared" si="51"/>
        <v/>
      </c>
      <c r="E65" s="260" t="str">
        <f t="shared" si="52"/>
        <v/>
      </c>
      <c r="F65" s="260" t="str">
        <f t="shared" si="53"/>
        <v/>
      </c>
      <c r="G65" s="260" t="str">
        <f t="shared" si="54"/>
        <v/>
      </c>
      <c r="H65" s="264" t="str">
        <f t="shared" si="54"/>
        <v/>
      </c>
      <c r="I65" s="710"/>
      <c r="J65" s="655"/>
      <c r="K65" s="656"/>
    </row>
    <row r="66" spans="1:11" ht="12" hidden="1" customHeight="1">
      <c r="A66" s="249"/>
      <c r="B66" s="250"/>
      <c r="C66" s="260" t="str">
        <f t="shared" si="50"/>
        <v/>
      </c>
      <c r="D66" s="260" t="str">
        <f t="shared" si="51"/>
        <v/>
      </c>
      <c r="E66" s="260" t="str">
        <f t="shared" si="52"/>
        <v/>
      </c>
      <c r="F66" s="260" t="str">
        <f t="shared" si="53"/>
        <v/>
      </c>
      <c r="G66" s="260" t="str">
        <f t="shared" si="54"/>
        <v/>
      </c>
      <c r="H66" s="264" t="str">
        <f t="shared" si="54"/>
        <v/>
      </c>
      <c r="I66" s="710"/>
      <c r="J66" s="655" t="str">
        <f>IF(I66="","",RANK(I66,$I$59:$I$70,1))</f>
        <v/>
      </c>
      <c r="K66" s="656"/>
    </row>
    <row r="67" spans="1:11" ht="12" hidden="1" customHeight="1">
      <c r="A67" s="249"/>
      <c r="B67" s="250"/>
      <c r="C67" s="260" t="str">
        <f t="shared" si="50"/>
        <v/>
      </c>
      <c r="D67" s="260" t="str">
        <f t="shared" si="51"/>
        <v/>
      </c>
      <c r="E67" s="260" t="str">
        <f t="shared" si="52"/>
        <v/>
      </c>
      <c r="F67" s="260" t="str">
        <f t="shared" si="53"/>
        <v/>
      </c>
      <c r="G67" s="260" t="str">
        <f t="shared" si="54"/>
        <v/>
      </c>
      <c r="H67" s="264" t="str">
        <f t="shared" si="54"/>
        <v/>
      </c>
      <c r="I67" s="710"/>
      <c r="J67" s="655" t="str">
        <f>IF(I67="","",RANK(I67,$I$59:$I$70,1))</f>
        <v/>
      </c>
      <c r="K67" s="656"/>
    </row>
    <row r="68" spans="1:11" ht="12" hidden="1" customHeight="1">
      <c r="A68" s="249"/>
      <c r="B68" s="250"/>
      <c r="C68" s="260" t="str">
        <f t="shared" si="50"/>
        <v/>
      </c>
      <c r="D68" s="260" t="str">
        <f t="shared" si="51"/>
        <v/>
      </c>
      <c r="E68" s="260" t="str">
        <f t="shared" si="52"/>
        <v/>
      </c>
      <c r="F68" s="260" t="str">
        <f t="shared" si="53"/>
        <v/>
      </c>
      <c r="G68" s="260" t="str">
        <f t="shared" si="54"/>
        <v/>
      </c>
      <c r="H68" s="264" t="str">
        <f t="shared" si="54"/>
        <v/>
      </c>
      <c r="I68" s="710"/>
      <c r="J68" s="655" t="str">
        <f>IF(I68="","",RANK(I68,$I$59:$I$70,1))</f>
        <v/>
      </c>
      <c r="K68" s="656"/>
    </row>
    <row r="69" spans="1:11" ht="12" hidden="1" customHeight="1">
      <c r="A69" s="249"/>
      <c r="B69" s="250"/>
      <c r="C69" s="260" t="str">
        <f t="shared" si="50"/>
        <v/>
      </c>
      <c r="D69" s="260" t="str">
        <f t="shared" si="51"/>
        <v/>
      </c>
      <c r="E69" s="260" t="str">
        <f t="shared" si="52"/>
        <v/>
      </c>
      <c r="F69" s="260" t="str">
        <f t="shared" si="53"/>
        <v/>
      </c>
      <c r="G69" s="260" t="str">
        <f t="shared" si="54"/>
        <v/>
      </c>
      <c r="H69" s="264" t="str">
        <f t="shared" si="54"/>
        <v/>
      </c>
      <c r="I69" s="710"/>
      <c r="J69" s="655" t="str">
        <f>IF(I69="","",RANK(I69,$I$59:$I$70,1))</f>
        <v/>
      </c>
      <c r="K69" s="656"/>
    </row>
    <row r="70" spans="1:11" ht="12" hidden="1" customHeight="1" thickBot="1">
      <c r="A70" s="257"/>
      <c r="B70" s="258"/>
      <c r="C70" s="262" t="str">
        <f t="shared" si="50"/>
        <v/>
      </c>
      <c r="D70" s="262" t="str">
        <f t="shared" si="51"/>
        <v/>
      </c>
      <c r="E70" s="262" t="str">
        <f t="shared" si="52"/>
        <v/>
      </c>
      <c r="F70" s="262" t="str">
        <f t="shared" si="53"/>
        <v/>
      </c>
      <c r="G70" s="262" t="str">
        <f t="shared" si="54"/>
        <v/>
      </c>
      <c r="H70" s="277" t="str">
        <f t="shared" si="54"/>
        <v/>
      </c>
      <c r="I70" s="711"/>
      <c r="J70" s="657" t="str">
        <f>IF(I70="","",RANK(I70,$I$59:$I$70,1))</f>
        <v/>
      </c>
      <c r="K70" s="659"/>
    </row>
  </sheetData>
  <sortState xmlns:xlrd2="http://schemas.microsoft.com/office/spreadsheetml/2017/richdata2" ref="A59:K61">
    <sortCondition ref="J59:J61"/>
  </sortState>
  <mergeCells count="8">
    <mergeCell ref="A38:K38"/>
    <mergeCell ref="A45:K45"/>
    <mergeCell ref="A58:K58"/>
    <mergeCell ref="A1:K1"/>
    <mergeCell ref="A3:K3"/>
    <mergeCell ref="A12:K12"/>
    <mergeCell ref="A20:K20"/>
    <mergeCell ref="A27:K27"/>
  </mergeCells>
  <phoneticPr fontId="42" type="noConversion"/>
  <printOptions horizontalCentered="1"/>
  <pageMargins left="0.70866141732283461" right="0.70866141732283461" top="0.74803149606299213" bottom="0.74803149606299213" header="0.31496062992125984" footer="0.31496062992125984"/>
  <pageSetup paperSize="9" fitToHeight="0" orientation="landscape" horizontalDpi="300" verticalDpi="300" r:id="rId1"/>
  <headerFooter>
    <oddFooter xml:space="preserve">&amp;L&amp;"Arial,Gras"&amp;12&amp;F  /  &amp;A&amp;C&amp;P/&amp;N&amp;R&amp;KFF0000Edition du:&amp;D_&amp;T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Y53"/>
  <sheetViews>
    <sheetView zoomScaleNormal="100" workbookViewId="0">
      <selection activeCell="A43" sqref="A43:B43"/>
    </sheetView>
  </sheetViews>
  <sheetFormatPr baseColWidth="10" defaultColWidth="11.44140625" defaultRowHeight="12" customHeight="1"/>
  <cols>
    <col min="1" max="1" width="8.77734375" style="269" customWidth="1"/>
    <col min="2" max="2" width="8.77734375" style="244" customWidth="1"/>
    <col min="3" max="3" width="25.77734375" style="244" customWidth="1"/>
    <col min="4" max="4" width="8.77734375" style="270" customWidth="1"/>
    <col min="5" max="5" width="25.77734375" style="271" customWidth="1"/>
    <col min="6" max="6" width="8.44140625" style="270" customWidth="1"/>
    <col min="7" max="7" width="12.77734375" style="242" customWidth="1"/>
    <col min="8" max="8" width="12.77734375" style="272" customWidth="1"/>
    <col min="9" max="9" width="13.21875" style="714" customWidth="1"/>
    <col min="10" max="10" width="7.44140625" style="357" customWidth="1"/>
    <col min="11" max="11" width="10.21875" style="421" customWidth="1"/>
    <col min="12" max="12" width="11.44140625" style="243"/>
    <col min="13" max="13" width="11.44140625" style="241"/>
    <col min="14" max="14" width="13.44140625" style="242" customWidth="1"/>
    <col min="15" max="16384" width="11.44140625" style="242"/>
  </cols>
  <sheetData>
    <row r="1" spans="1:25" ht="25.05" customHeight="1">
      <c r="A1" s="953" t="str">
        <f ca="1">MID(CELL("filename",$A$1),FIND("]",CELL("filename",$A$1))+1,32)&amp;" "&amp;AN</f>
        <v>N.M CdR 2026</v>
      </c>
      <c r="B1" s="954"/>
      <c r="C1" s="954"/>
      <c r="D1" s="954"/>
      <c r="E1" s="954"/>
      <c r="F1" s="954"/>
      <c r="G1" s="954"/>
      <c r="H1" s="954"/>
      <c r="I1" s="954"/>
      <c r="J1" s="954"/>
      <c r="K1" s="955"/>
      <c r="L1" s="240"/>
    </row>
    <row r="2" spans="1:25" ht="15" customHeight="1" thickBot="1">
      <c r="A2" s="649" t="s">
        <v>666</v>
      </c>
      <c r="B2" s="650" t="s">
        <v>667</v>
      </c>
      <c r="C2" s="650" t="s">
        <v>668</v>
      </c>
      <c r="D2" s="650" t="s">
        <v>669</v>
      </c>
      <c r="E2" s="650" t="s">
        <v>670</v>
      </c>
      <c r="F2" s="650" t="s">
        <v>671</v>
      </c>
      <c r="G2" s="650" t="s">
        <v>672</v>
      </c>
      <c r="H2" s="650" t="s">
        <v>673</v>
      </c>
      <c r="I2" s="708" t="s">
        <v>476</v>
      </c>
      <c r="J2" s="651" t="s">
        <v>557</v>
      </c>
      <c r="K2" s="652" t="s">
        <v>630</v>
      </c>
      <c r="L2" s="240"/>
    </row>
    <row r="3" spans="1:25" s="245" customFormat="1" ht="16.2" customHeight="1">
      <c r="A3" s="950" t="s">
        <v>515</v>
      </c>
      <c r="B3" s="951"/>
      <c r="C3" s="951"/>
      <c r="D3" s="951"/>
      <c r="E3" s="951"/>
      <c r="F3" s="951"/>
      <c r="G3" s="951"/>
      <c r="H3" s="951"/>
      <c r="I3" s="951"/>
      <c r="J3" s="951"/>
      <c r="K3" s="952"/>
      <c r="L3" s="243"/>
      <c r="M3" s="273"/>
    </row>
    <row r="4" spans="1:25" ht="12" customHeight="1">
      <c r="A4" s="865">
        <v>13158</v>
      </c>
      <c r="B4" s="847">
        <v>12837</v>
      </c>
      <c r="C4" s="260" t="str">
        <f>IF($A4="","",VLOOKUP($A4,licbarque97,3))</f>
        <v>CUERQ LOLA</v>
      </c>
      <c r="D4" s="260" t="str">
        <f>IF(A4="","",VLOOKUP(A4,licbarque97,6))</f>
        <v>CADTE</v>
      </c>
      <c r="E4" s="260" t="str">
        <f>IF($B4="","",VLOOKUP($B4,licbarque97,3))</f>
        <v>MARGARIT  ORLANE</v>
      </c>
      <c r="F4" s="260" t="str">
        <f>IF(B4="","",VLOOKUP(B4,licbarque97,6))</f>
        <v>CADTE</v>
      </c>
      <c r="G4" s="260" t="str">
        <f t="shared" ref="G4:H7" si="0">IF(A4="","",VLOOKUP(A4,licbarque97,5))</f>
        <v>AMPUIS</v>
      </c>
      <c r="H4" s="264" t="str">
        <f t="shared" si="0"/>
        <v>AMPUIS</v>
      </c>
      <c r="I4" s="760">
        <v>5.5505787037037034E-3</v>
      </c>
      <c r="J4" s="655">
        <f>IF(I4="","",RANK(I4,$I$4:$I$8,1))</f>
        <v>1</v>
      </c>
      <c r="K4" s="772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</row>
    <row r="5" spans="1:25" ht="12" customHeight="1">
      <c r="A5" s="265">
        <v>13661</v>
      </c>
      <c r="B5" s="259">
        <v>13671</v>
      </c>
      <c r="C5" s="260" t="str">
        <f>IF($A5="","",VLOOKUP($A5,licbarque97,3))</f>
        <v>MOREL ALEXIA</v>
      </c>
      <c r="D5" s="260" t="str">
        <f>IF(A5="","",VLOOKUP(A5,licbarque97,6))</f>
        <v>CADTE</v>
      </c>
      <c r="E5" s="260" t="str">
        <f>IF($B5="","",VLOOKUP($B5,licbarque97,3))</f>
        <v>DOS SANTOS  PAULINE</v>
      </c>
      <c r="F5" s="260" t="str">
        <f>IF(B5="","",VLOOKUP(B5,licbarque97,6))</f>
        <v>CADTE</v>
      </c>
      <c r="G5" s="260" t="str">
        <f t="shared" si="0"/>
        <v>AMPUIS</v>
      </c>
      <c r="H5" s="264" t="str">
        <f t="shared" si="0"/>
        <v>AMPUIS</v>
      </c>
      <c r="I5" s="709">
        <v>6.0526620370370378E-3</v>
      </c>
      <c r="J5" s="653">
        <f>IF(I5="","",RANK(I5,$I$4:$I$8,1))</f>
        <v>2</v>
      </c>
      <c r="K5" s="654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</row>
    <row r="6" spans="1:25" ht="12" customHeight="1">
      <c r="A6" s="865">
        <v>12986</v>
      </c>
      <c r="B6" s="847">
        <v>13320</v>
      </c>
      <c r="C6" s="260" t="str">
        <f>IF($A6="","",VLOOKUP($A6,licbarque97,3))</f>
        <v>MARTINEZ LISA</v>
      </c>
      <c r="D6" s="260" t="str">
        <f>IF(A6="","",VLOOKUP(A6,licbarque97,6))</f>
        <v>CADTE</v>
      </c>
      <c r="E6" s="260" t="str">
        <f>IF($B6="","",VLOOKUP($B6,licbarque97,3))</f>
        <v>MARTINEZ LUCIE</v>
      </c>
      <c r="F6" s="260" t="str">
        <f>IF(B6="","",VLOOKUP(B6,licbarque97,6))</f>
        <v>MINIME</v>
      </c>
      <c r="G6" s="260" t="str">
        <f t="shared" si="0"/>
        <v>NIEVROZ</v>
      </c>
      <c r="H6" s="264" t="str">
        <f t="shared" si="0"/>
        <v>NIEVROZ</v>
      </c>
      <c r="I6" s="760">
        <v>6.0546296296296294E-3</v>
      </c>
      <c r="J6" s="655">
        <f>IF(I6="","",RANK(I6,$I$4:$I$8,1))</f>
        <v>3</v>
      </c>
      <c r="K6" s="772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</row>
    <row r="7" spans="1:25" ht="12" customHeight="1" thickBot="1">
      <c r="A7" s="263">
        <v>12650</v>
      </c>
      <c r="B7" s="260">
        <v>12979</v>
      </c>
      <c r="C7" s="260" t="str">
        <f>IF($A7="","",VLOOKUP($A7,licbarque97,3))</f>
        <v>NORMAND  JUSTINE</v>
      </c>
      <c r="D7" s="260" t="str">
        <f>IF(A7="","",VLOOKUP(A7,licbarque97,6))</f>
        <v>MINIME</v>
      </c>
      <c r="E7" s="260" t="str">
        <f>IF($B7="","",VLOOKUP($B7,licbarque97,3))</f>
        <v>CLECHET GARANCE</v>
      </c>
      <c r="F7" s="260" t="str">
        <f>IF(B7="","",VLOOKUP(B7,licbarque97,6))</f>
        <v>CADTE</v>
      </c>
      <c r="G7" s="260" t="str">
        <f t="shared" si="0"/>
        <v>CHASSE</v>
      </c>
      <c r="H7" s="264" t="str">
        <f t="shared" si="0"/>
        <v>CHASSE</v>
      </c>
      <c r="I7" s="710">
        <v>6.2711805555555559E-3</v>
      </c>
      <c r="J7" s="655">
        <f>IF(I7="","",RANK(I7,$I$4:$I$8,1))</f>
        <v>4</v>
      </c>
      <c r="K7" s="656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</row>
    <row r="8" spans="1:25" ht="13.5" hidden="1" customHeight="1" thickBot="1">
      <c r="A8" s="249"/>
      <c r="B8" s="250"/>
      <c r="C8" s="260" t="str">
        <f>IF($A8="","",VLOOKUP($A8,licbarque97,3))</f>
        <v/>
      </c>
      <c r="D8" s="260" t="str">
        <f>IF(A8="","",VLOOKUP(A8,licbarque97,6))</f>
        <v/>
      </c>
      <c r="E8" s="260" t="str">
        <f>IF($B8="","",VLOOKUP($B8,licbarque97,3))</f>
        <v/>
      </c>
      <c r="F8" s="260" t="str">
        <f>IF(B8="","",VLOOKUP(B8,licbarque97,6))</f>
        <v/>
      </c>
      <c r="G8" s="260" t="str">
        <f t="shared" ref="G8:H8" si="1">IF(A8="","",VLOOKUP(A8,licbarque97,5))</f>
        <v/>
      </c>
      <c r="H8" s="264" t="str">
        <f t="shared" si="1"/>
        <v/>
      </c>
      <c r="I8" s="710"/>
      <c r="J8" s="657" t="str">
        <f>IF(I8="","",RANK(I8,$I$4:$I$8,1))</f>
        <v/>
      </c>
      <c r="K8" s="656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</row>
    <row r="9" spans="1:25" ht="13.05" customHeight="1">
      <c r="A9" s="950" t="s">
        <v>508</v>
      </c>
      <c r="B9" s="951"/>
      <c r="C9" s="951"/>
      <c r="D9" s="951"/>
      <c r="E9" s="951"/>
      <c r="F9" s="951"/>
      <c r="G9" s="951"/>
      <c r="H9" s="951"/>
      <c r="I9" s="951"/>
      <c r="J9" s="951"/>
      <c r="K9" s="952"/>
    </row>
    <row r="10" spans="1:25" s="245" customFormat="1" ht="15" customHeight="1">
      <c r="A10" s="265">
        <v>13656</v>
      </c>
      <c r="B10" s="259">
        <v>13580</v>
      </c>
      <c r="C10" s="259" t="str">
        <f>IF($A10="","",VLOOKUP($A10,licbarque97,3))</f>
        <v>GENTIN   TOM</v>
      </c>
      <c r="D10" s="259" t="str">
        <f>IF(A10="","",VLOOKUP(A10,licbarque97,6))</f>
        <v>MINIME</v>
      </c>
      <c r="E10" s="259" t="str">
        <f>IF($B10="","",VLOOKUP($B10,licbarque97,3))</f>
        <v>DREVET AMAURY</v>
      </c>
      <c r="F10" s="259" t="str">
        <f>IF(B10="","",VLOOKUP(B10,licbarque97,6))</f>
        <v>CDT</v>
      </c>
      <c r="G10" s="259" t="str">
        <f t="shared" ref="G10:H12" si="2">IF(A10="","",VLOOKUP(A10,licbarque97,5))</f>
        <v>LOIRE</v>
      </c>
      <c r="H10" s="773" t="str">
        <f t="shared" si="2"/>
        <v>LOIRE</v>
      </c>
      <c r="I10" s="709">
        <v>6.1331018518518514E-3</v>
      </c>
      <c r="J10" s="653">
        <f>IF(I10="","",RANK(I10,$I$10:$I$12,1))</f>
        <v>1</v>
      </c>
      <c r="K10" s="654"/>
      <c r="L10" s="243"/>
      <c r="M10" s="273"/>
    </row>
    <row r="11" spans="1:25" s="245" customFormat="1" ht="15" customHeight="1">
      <c r="A11" s="865">
        <v>13700</v>
      </c>
      <c r="B11" s="847">
        <v>13550</v>
      </c>
      <c r="C11" s="260" t="str">
        <f>IF($A11="","",VLOOKUP($A11,licbarque97,3))</f>
        <v>D'ASTORG Ghislain</v>
      </c>
      <c r="D11" s="260" t="str">
        <f>IF(A11="","",VLOOKUP(A11,licbarque97,6))</f>
        <v>MINIME</v>
      </c>
      <c r="E11" s="260" t="str">
        <f>IF($B11="","",VLOOKUP($B11,licbarque97,3))</f>
        <v>MALEYSSON Simon Raphaël</v>
      </c>
      <c r="F11" s="260" t="str">
        <f>IF(B11="","",VLOOKUP(B11,licbarque97,6))</f>
        <v>CAD</v>
      </c>
      <c r="G11" s="260" t="str">
        <f t="shared" si="2"/>
        <v>CALUIRE</v>
      </c>
      <c r="H11" s="771" t="str">
        <f t="shared" si="2"/>
        <v>CALUIRE</v>
      </c>
      <c r="I11" s="760">
        <v>7.4074074074074077E-3</v>
      </c>
      <c r="J11" s="655">
        <v>2</v>
      </c>
      <c r="K11" s="772"/>
      <c r="L11" s="243"/>
      <c r="M11" s="273"/>
    </row>
    <row r="12" spans="1:25" s="245" customFormat="1" ht="15" customHeight="1" thickBot="1">
      <c r="A12" s="865">
        <v>1744</v>
      </c>
      <c r="B12" s="847">
        <v>13020</v>
      </c>
      <c r="C12" s="260" t="str">
        <f>IF($A12="","",VLOOKUP($A12,licbarque97,3))</f>
        <v>MARGARIT CAROLINE</v>
      </c>
      <c r="D12" s="260" t="str">
        <f>IF(A12="","",VLOOKUP(A12,licbarque97,6))</f>
        <v>FEM</v>
      </c>
      <c r="E12" s="260" t="str">
        <f>IF($B12="","",VLOOKUP($B12,licbarque97,3))</f>
        <v>MARGARIT LEANDRE</v>
      </c>
      <c r="F12" s="260" t="str">
        <f>IF(B12="","",VLOOKUP(B12,licbarque97,6))</f>
        <v>MINIME</v>
      </c>
      <c r="G12" s="260" t="str">
        <f t="shared" si="2"/>
        <v>AMPUIS</v>
      </c>
      <c r="H12" s="771" t="str">
        <f t="shared" si="2"/>
        <v>AMPUIS</v>
      </c>
      <c r="I12" s="760" t="s">
        <v>1115</v>
      </c>
      <c r="J12" s="655" t="s">
        <v>909</v>
      </c>
      <c r="K12" s="772"/>
      <c r="L12" s="243"/>
      <c r="M12" s="273"/>
    </row>
    <row r="13" spans="1:25" ht="13.05" customHeight="1">
      <c r="A13" s="950" t="s">
        <v>509</v>
      </c>
      <c r="B13" s="951"/>
      <c r="C13" s="951"/>
      <c r="D13" s="951"/>
      <c r="E13" s="951"/>
      <c r="F13" s="951"/>
      <c r="G13" s="951"/>
      <c r="H13" s="951"/>
      <c r="I13" s="951"/>
      <c r="J13" s="951"/>
      <c r="K13" s="952"/>
    </row>
    <row r="14" spans="1:25" ht="13.05" customHeight="1" thickBot="1">
      <c r="A14" s="247">
        <v>12852</v>
      </c>
      <c r="B14" s="248">
        <v>13238</v>
      </c>
      <c r="C14" s="260" t="str">
        <f t="shared" ref="C14" si="3">IF($A14="","",VLOOKUP($A14,licbarque97,3))</f>
        <v>PAYET LEYA</v>
      </c>
      <c r="D14" s="260" t="str">
        <f t="shared" ref="D14" si="4">IF(A14="","",VLOOKUP(A14,licbarque97,6))</f>
        <v>JUN F</v>
      </c>
      <c r="E14" s="260" t="str">
        <f t="shared" ref="E14" si="5">IF($B14="","",VLOOKUP($B14,licbarque97,3))</f>
        <v>LAGOUCHE Axelle</v>
      </c>
      <c r="F14" s="260" t="str">
        <f t="shared" ref="F14" si="6">IF(B14="","",VLOOKUP(B14,licbarque97,6))</f>
        <v>FEM JUNIOR</v>
      </c>
      <c r="G14" s="260" t="str">
        <f t="shared" ref="G14:H14" si="7">IF(A14="","",VLOOKUP(A14,licbarque97,5))</f>
        <v>CALUIRE</v>
      </c>
      <c r="H14" s="264" t="str">
        <f t="shared" si="7"/>
        <v>CALUIRE</v>
      </c>
      <c r="I14" s="709">
        <v>1.3457638888888889E-2</v>
      </c>
      <c r="J14" s="653">
        <f>IF(I14="","",RANK(I14,$I$14:$I$14,1))</f>
        <v>1</v>
      </c>
      <c r="K14" s="654"/>
    </row>
    <row r="15" spans="1:25" ht="13.05" customHeight="1">
      <c r="A15" s="950" t="s">
        <v>510</v>
      </c>
      <c r="B15" s="951"/>
      <c r="C15" s="951"/>
      <c r="D15" s="951"/>
      <c r="E15" s="951"/>
      <c r="F15" s="951"/>
      <c r="G15" s="951"/>
      <c r="H15" s="951"/>
      <c r="I15" s="951"/>
      <c r="J15" s="951"/>
      <c r="K15" s="952"/>
    </row>
    <row r="16" spans="1:25" ht="12" customHeight="1">
      <c r="A16" s="263">
        <v>11423</v>
      </c>
      <c r="B16" s="260">
        <v>13219</v>
      </c>
      <c r="C16" s="260" t="str">
        <f t="shared" ref="C16:C25" si="8">IF($A16="","",VLOOKUP($A16,licbarque97,3))</f>
        <v>NORMAND EMILIE</v>
      </c>
      <c r="D16" s="260" t="str">
        <f t="shared" ref="D16:D25" si="9">IF(A16="","",VLOOKUP(A16,licbarque97,6))</f>
        <v>JUN F</v>
      </c>
      <c r="E16" s="260" t="str">
        <f t="shared" ref="E16:E25" si="10">IF($B16="","",VLOOKUP($B16,licbarque97,3))</f>
        <v>LAURENT  MAEVA</v>
      </c>
      <c r="F16" s="260" t="str">
        <f t="shared" ref="F16:F25" si="11">IF(B16="","",VLOOKUP(B16,licbarque97,6))</f>
        <v>JUN F</v>
      </c>
      <c r="G16" s="260" t="str">
        <f t="shared" ref="G16:H23" si="12">IF(A16="","",VLOOKUP(A16,licbarque97,5))</f>
        <v>CHASSE</v>
      </c>
      <c r="H16" s="264" t="str">
        <f t="shared" si="12"/>
        <v>CHASSE</v>
      </c>
      <c r="I16" s="710">
        <v>8.2780092592592593E-3</v>
      </c>
      <c r="J16" s="653">
        <f t="shared" ref="J16:J23" si="13">IF(I16="","",RANK(I16,$I$16:$I$25,1))</f>
        <v>1</v>
      </c>
      <c r="K16" s="656"/>
    </row>
    <row r="17" spans="1:11" ht="12" customHeight="1">
      <c r="A17" s="865">
        <v>1028</v>
      </c>
      <c r="B17" s="847">
        <v>13721</v>
      </c>
      <c r="C17" s="260" t="str">
        <f t="shared" si="8"/>
        <v>CUTZACH MATRAT DOROTHEE</v>
      </c>
      <c r="D17" s="260" t="str">
        <f t="shared" si="9"/>
        <v>FEM</v>
      </c>
      <c r="E17" s="260" t="str">
        <f t="shared" si="10"/>
        <v>ZOK  ASTRID</v>
      </c>
      <c r="F17" s="260" t="str">
        <f t="shared" si="11"/>
        <v>JUN F</v>
      </c>
      <c r="G17" s="260" t="str">
        <f t="shared" si="12"/>
        <v>CHASSE</v>
      </c>
      <c r="H17" s="771" t="str">
        <f t="shared" si="12"/>
        <v>CHASSE</v>
      </c>
      <c r="I17" s="760">
        <v>8.7168981481481472E-3</v>
      </c>
      <c r="J17" s="655">
        <f t="shared" si="13"/>
        <v>2</v>
      </c>
      <c r="K17" s="772"/>
    </row>
    <row r="18" spans="1:11" ht="12" customHeight="1">
      <c r="A18" s="263">
        <v>12217</v>
      </c>
      <c r="B18" s="260">
        <v>13640</v>
      </c>
      <c r="C18" s="260" t="str">
        <f t="shared" si="8"/>
        <v xml:space="preserve"> COLOMBIER ESTELLE</v>
      </c>
      <c r="D18" s="260" t="str">
        <f t="shared" si="9"/>
        <v>FEM</v>
      </c>
      <c r="E18" s="260" t="str">
        <f t="shared" si="10"/>
        <v>VENESSY  LAURA</v>
      </c>
      <c r="F18" s="260" t="str">
        <f t="shared" si="11"/>
        <v>FEM</v>
      </c>
      <c r="G18" s="260" t="str">
        <f t="shared" si="12"/>
        <v>ST ROMAIN</v>
      </c>
      <c r="H18" s="264" t="str">
        <f t="shared" si="12"/>
        <v>ST ROMAIN</v>
      </c>
      <c r="I18" s="710">
        <v>8.7704282407407401E-3</v>
      </c>
      <c r="J18" s="655">
        <f t="shared" si="13"/>
        <v>3</v>
      </c>
      <c r="K18" s="656"/>
    </row>
    <row r="19" spans="1:11" ht="12" customHeight="1">
      <c r="A19" s="263">
        <v>1151</v>
      </c>
      <c r="B19" s="260">
        <v>17084</v>
      </c>
      <c r="C19" s="260" t="str">
        <f t="shared" si="8"/>
        <v>CUTZACH AMELIE</v>
      </c>
      <c r="D19" s="260" t="str">
        <f t="shared" si="9"/>
        <v>FEM</v>
      </c>
      <c r="E19" s="260" t="str">
        <f t="shared" si="10"/>
        <v>MANZETTI   ADELINE</v>
      </c>
      <c r="F19" s="260" t="str">
        <f t="shared" si="11"/>
        <v>FEM</v>
      </c>
      <c r="G19" s="260" t="str">
        <f t="shared" si="12"/>
        <v>BLV</v>
      </c>
      <c r="H19" s="264" t="str">
        <f t="shared" si="12"/>
        <v>BLV</v>
      </c>
      <c r="I19" s="710">
        <v>9.1099537037037034E-3</v>
      </c>
      <c r="J19" s="655">
        <f t="shared" si="13"/>
        <v>4</v>
      </c>
      <c r="K19" s="656"/>
    </row>
    <row r="20" spans="1:11" ht="12" customHeight="1">
      <c r="A20" s="263">
        <v>1186</v>
      </c>
      <c r="B20" s="260">
        <v>13366</v>
      </c>
      <c r="C20" s="260" t="str">
        <f t="shared" si="8"/>
        <v>LISON CORINNE</v>
      </c>
      <c r="D20" s="260" t="str">
        <f t="shared" si="9"/>
        <v>FEM</v>
      </c>
      <c r="E20" s="260" t="str">
        <f t="shared" si="10"/>
        <v>BONNEFOI  SANDRINE</v>
      </c>
      <c r="F20" s="260" t="str">
        <f t="shared" si="11"/>
        <v>FEM</v>
      </c>
      <c r="G20" s="260" t="str">
        <f t="shared" si="12"/>
        <v>GRIGNY</v>
      </c>
      <c r="H20" s="264" t="str">
        <f t="shared" si="12"/>
        <v>GRIGNY</v>
      </c>
      <c r="I20" s="710">
        <v>9.1502314814814814E-3</v>
      </c>
      <c r="J20" s="655">
        <f t="shared" si="13"/>
        <v>5</v>
      </c>
      <c r="K20" s="656"/>
    </row>
    <row r="21" spans="1:11" ht="12" customHeight="1">
      <c r="A21" s="263">
        <v>13678</v>
      </c>
      <c r="B21" s="260">
        <v>11589</v>
      </c>
      <c r="C21" s="260" t="str">
        <f t="shared" si="8"/>
        <v>MOREL  EMILIE</v>
      </c>
      <c r="D21" s="260" t="str">
        <f t="shared" si="9"/>
        <v>FEM</v>
      </c>
      <c r="E21" s="260" t="str">
        <f t="shared" si="10"/>
        <v>CUERQ JENNIE</v>
      </c>
      <c r="F21" s="260" t="str">
        <f t="shared" si="11"/>
        <v>FEM</v>
      </c>
      <c r="G21" s="260" t="str">
        <f t="shared" si="12"/>
        <v>AMPUIS</v>
      </c>
      <c r="H21" s="264" t="str">
        <f t="shared" si="12"/>
        <v>AMPUIS</v>
      </c>
      <c r="I21" s="710">
        <v>9.7843749999999997E-3</v>
      </c>
      <c r="J21" s="655">
        <f t="shared" si="13"/>
        <v>6</v>
      </c>
      <c r="K21" s="656"/>
    </row>
    <row r="22" spans="1:11" ht="12" customHeight="1">
      <c r="A22" s="263">
        <v>13477</v>
      </c>
      <c r="B22" s="260">
        <v>1153</v>
      </c>
      <c r="C22" s="260" t="str">
        <f t="shared" si="8"/>
        <v>MANISSIER  VALERIE</v>
      </c>
      <c r="D22" s="260" t="str">
        <f t="shared" si="9"/>
        <v>FEM</v>
      </c>
      <c r="E22" s="260" t="str">
        <f t="shared" si="10"/>
        <v xml:space="preserve"> MEYNET CORINNE</v>
      </c>
      <c r="F22" s="260" t="str">
        <f t="shared" si="11"/>
        <v>FEM</v>
      </c>
      <c r="G22" s="260" t="str">
        <f t="shared" si="12"/>
        <v>NIEVROZ</v>
      </c>
      <c r="H22" s="264" t="str">
        <f t="shared" si="12"/>
        <v>NIEVROZ</v>
      </c>
      <c r="I22" s="710">
        <v>9.791435185185186E-3</v>
      </c>
      <c r="J22" s="655">
        <f t="shared" si="13"/>
        <v>7</v>
      </c>
      <c r="K22" s="656"/>
    </row>
    <row r="23" spans="1:11" ht="12" customHeight="1" thickBot="1">
      <c r="A23" s="865" t="s">
        <v>1092</v>
      </c>
      <c r="B23" s="847">
        <v>1371</v>
      </c>
      <c r="C23" s="260" t="str">
        <f t="shared" si="8"/>
        <v>DOMENACH  AUDREY</v>
      </c>
      <c r="D23" s="260" t="str">
        <f t="shared" si="9"/>
        <v xml:space="preserve">FEM </v>
      </c>
      <c r="E23" s="260" t="str">
        <f t="shared" si="10"/>
        <v>COMBALUZIER  NADINE</v>
      </c>
      <c r="F23" s="260" t="str">
        <f t="shared" si="11"/>
        <v>FEM</v>
      </c>
      <c r="G23" s="260" t="str">
        <f t="shared" si="12"/>
        <v>CHASSE</v>
      </c>
      <c r="H23" s="771" t="str">
        <f t="shared" si="12"/>
        <v>CHASSE</v>
      </c>
      <c r="I23" s="760">
        <v>1.0298726851851851E-2</v>
      </c>
      <c r="J23" s="655">
        <f t="shared" si="13"/>
        <v>8</v>
      </c>
      <c r="K23" s="772"/>
    </row>
    <row r="24" spans="1:11" ht="13.05" hidden="1" customHeight="1">
      <c r="A24" s="263"/>
      <c r="B24" s="260"/>
      <c r="C24" s="260" t="str">
        <f t="shared" si="8"/>
        <v/>
      </c>
      <c r="D24" s="260" t="str">
        <f t="shared" si="9"/>
        <v/>
      </c>
      <c r="E24" s="260" t="str">
        <f t="shared" si="10"/>
        <v/>
      </c>
      <c r="F24" s="260" t="str">
        <f t="shared" si="11"/>
        <v/>
      </c>
      <c r="G24" s="260" t="str">
        <f t="shared" ref="G24" si="14">IF(A24="","",VLOOKUP(A24,licbarque97,5))</f>
        <v/>
      </c>
      <c r="H24" s="264" t="str">
        <f t="shared" ref="H24" si="15">IF(B24="","",VLOOKUP(B24,licbarque97,5))</f>
        <v/>
      </c>
      <c r="I24" s="710"/>
      <c r="J24" s="655" t="str">
        <f t="shared" ref="J24:J25" si="16">IF(I24="","",RANK(I24,$I$16:$I$25,1))</f>
        <v/>
      </c>
      <c r="K24" s="656"/>
    </row>
    <row r="25" spans="1:11" ht="12" hidden="1" customHeight="1" thickBot="1">
      <c r="A25" s="263"/>
      <c r="B25" s="260"/>
      <c r="C25" s="260" t="str">
        <f t="shared" si="8"/>
        <v/>
      </c>
      <c r="D25" s="260" t="str">
        <f t="shared" si="9"/>
        <v/>
      </c>
      <c r="E25" s="260" t="str">
        <f t="shared" si="10"/>
        <v/>
      </c>
      <c r="F25" s="260" t="str">
        <f t="shared" si="11"/>
        <v/>
      </c>
      <c r="G25" s="260" t="str">
        <f t="shared" ref="G25" si="17">IF(A25="","",VLOOKUP(A25,licbarque97,5))</f>
        <v/>
      </c>
      <c r="H25" s="264" t="str">
        <f t="shared" ref="H25" si="18">IF(B25="","",VLOOKUP(B25,licbarque97,5))</f>
        <v/>
      </c>
      <c r="I25" s="710"/>
      <c r="J25" s="657" t="str">
        <f t="shared" si="16"/>
        <v/>
      </c>
      <c r="K25" s="656"/>
    </row>
    <row r="26" spans="1:11" s="243" customFormat="1" ht="12" customHeight="1">
      <c r="A26" s="950" t="s">
        <v>512</v>
      </c>
      <c r="B26" s="951"/>
      <c r="C26" s="951"/>
      <c r="D26" s="951"/>
      <c r="E26" s="951"/>
      <c r="F26" s="951"/>
      <c r="G26" s="951"/>
      <c r="H26" s="951"/>
      <c r="I26" s="951"/>
      <c r="J26" s="951"/>
      <c r="K26" s="952"/>
    </row>
    <row r="27" spans="1:11" s="243" customFormat="1" ht="12" customHeight="1">
      <c r="A27" s="265">
        <v>12818</v>
      </c>
      <c r="B27" s="259">
        <v>12642</v>
      </c>
      <c r="C27" s="259" t="str">
        <f t="shared" ref="C27:C38" si="19">IF($A27="","",VLOOKUP($A27,licbarque97,3))</f>
        <v>MATRAT   HUGO</v>
      </c>
      <c r="D27" s="259" t="str">
        <f t="shared" ref="D27:D28" si="20">IF(A27="","",VLOOKUP(A27,licbarque97,6))</f>
        <v>CAD</v>
      </c>
      <c r="E27" s="259" t="str">
        <f t="shared" ref="E27:E38" si="21">IF($B27="","",VLOOKUP($B27,licbarque97,3))</f>
        <v>MONIN JEREMY</v>
      </c>
      <c r="F27" s="259" t="str">
        <f t="shared" ref="F27:F28" si="22">IF(B27="","",VLOOKUP(B27,licbarque97,6))</f>
        <v>CAD</v>
      </c>
      <c r="G27" s="259" t="str">
        <f t="shared" ref="G27:H28" si="23">IF(A27="","",VLOOKUP(A27,licbarque97,5))</f>
        <v>LOIRE</v>
      </c>
      <c r="H27" s="266" t="str">
        <f t="shared" si="23"/>
        <v>LOIRE</v>
      </c>
      <c r="I27" s="709">
        <v>1.2274074074074074E-2</v>
      </c>
      <c r="J27" s="653">
        <f>IF(I27="","",RANK(I27,$I$27:$I$29,1))</f>
        <v>1</v>
      </c>
      <c r="K27" s="654"/>
    </row>
    <row r="28" spans="1:11" s="243" customFormat="1" ht="12" customHeight="1">
      <c r="A28" s="263">
        <v>12649</v>
      </c>
      <c r="B28" s="260">
        <v>13215</v>
      </c>
      <c r="C28" s="260" t="str">
        <f t="shared" si="19"/>
        <v>MARTINEZ    TOM</v>
      </c>
      <c r="D28" s="260" t="str">
        <f t="shared" si="20"/>
        <v>JUN</v>
      </c>
      <c r="E28" s="260" t="str">
        <f t="shared" si="21"/>
        <v>DELORD JOSHUA</v>
      </c>
      <c r="F28" s="260" t="str">
        <f t="shared" si="22"/>
        <v>CAD</v>
      </c>
      <c r="G28" s="260" t="str">
        <f t="shared" si="23"/>
        <v>NIEVROZ</v>
      </c>
      <c r="H28" s="264" t="str">
        <f t="shared" si="23"/>
        <v>NIEVROZ</v>
      </c>
      <c r="I28" s="710">
        <v>1.2586805555555556E-2</v>
      </c>
      <c r="J28" s="655">
        <f>IF(I28="","",RANK(I28,$I$27:$I$29,1))</f>
        <v>2</v>
      </c>
      <c r="K28" s="656"/>
    </row>
    <row r="29" spans="1:11" s="243" customFormat="1" ht="12" customHeight="1" thickBot="1">
      <c r="A29" s="249" t="s">
        <v>1108</v>
      </c>
      <c r="B29" s="250">
        <v>13238</v>
      </c>
      <c r="C29" s="260" t="str">
        <f t="shared" si="19"/>
        <v>RIBEYRON Mathis</v>
      </c>
      <c r="D29" s="260" t="str">
        <f t="shared" ref="D29" si="24">IF(A29="","",VLOOKUP(A29,licbarque97,6))</f>
        <v>JUN</v>
      </c>
      <c r="E29" s="260" t="str">
        <f t="shared" si="21"/>
        <v>LAGOUCHE Axelle</v>
      </c>
      <c r="F29" s="260" t="str">
        <f t="shared" ref="F29" si="25">IF(B29="","",VLOOKUP(B29,licbarque97,6))</f>
        <v>FEM JUNIOR</v>
      </c>
      <c r="G29" s="260" t="str">
        <f t="shared" ref="G29" si="26">IF(A29="","",VLOOKUP(A29,licbarque97,5))</f>
        <v>CALUIRE</v>
      </c>
      <c r="H29" s="264" t="str">
        <f t="shared" ref="H29" si="27">IF(B29="","",VLOOKUP(B29,licbarque97,5))</f>
        <v>CALUIRE</v>
      </c>
      <c r="I29" s="710" t="s">
        <v>1116</v>
      </c>
      <c r="J29" s="655" t="s">
        <v>909</v>
      </c>
      <c r="K29" s="656" t="s">
        <v>909</v>
      </c>
    </row>
    <row r="30" spans="1:11" s="243" customFormat="1" ht="12" customHeight="1">
      <c r="A30" s="950" t="s">
        <v>513</v>
      </c>
      <c r="B30" s="951"/>
      <c r="C30" s="951"/>
      <c r="D30" s="951"/>
      <c r="E30" s="951"/>
      <c r="F30" s="951"/>
      <c r="G30" s="951"/>
      <c r="H30" s="951"/>
      <c r="I30" s="951"/>
      <c r="J30" s="951"/>
      <c r="K30" s="952"/>
    </row>
    <row r="31" spans="1:11" s="243" customFormat="1" ht="12" customHeight="1">
      <c r="A31" s="265">
        <v>1852</v>
      </c>
      <c r="B31" s="259">
        <v>1245</v>
      </c>
      <c r="C31" s="259" t="str">
        <f t="shared" ref="C31:C37" si="28">IF($A31="","",VLOOKUP($A31,licbarque97,3))</f>
        <v>NORMAND GREGORY</v>
      </c>
      <c r="D31" s="259" t="str">
        <f t="shared" ref="D31:D37" si="29">IF(A31="","",VLOOKUP(A31,licbarque97,6))</f>
        <v>VET</v>
      </c>
      <c r="E31" s="259" t="str">
        <f t="shared" ref="E31:E37" si="30">IF($B31="","",VLOOKUP($B31,licbarque97,3))</f>
        <v>NORMAND DAMIEN</v>
      </c>
      <c r="F31" s="259" t="str">
        <f t="shared" ref="F31:F37" si="31">IF(B31="","",VLOOKUP(B31,licbarque97,6))</f>
        <v>VET</v>
      </c>
      <c r="G31" s="259" t="str">
        <f t="shared" ref="G31:H37" si="32">IF(A31="","",VLOOKUP(A31,licbarque97,5))</f>
        <v>CHASSE</v>
      </c>
      <c r="H31" s="266" t="str">
        <f t="shared" si="32"/>
        <v>CHASSE</v>
      </c>
      <c r="I31" s="709">
        <v>1.1390740740740741E-2</v>
      </c>
      <c r="J31" s="653">
        <f t="shared" ref="J31:J37" si="33">IF(I31="","",RANK(I31,$I$31:$I$38,1))</f>
        <v>1</v>
      </c>
      <c r="K31" s="654"/>
    </row>
    <row r="32" spans="1:11" s="243" customFormat="1" ht="12" customHeight="1">
      <c r="A32" s="263">
        <v>1005</v>
      </c>
      <c r="B32" s="260">
        <v>1009</v>
      </c>
      <c r="C32" s="260" t="str">
        <f t="shared" si="28"/>
        <v>DREVET ANTOINE</v>
      </c>
      <c r="D32" s="260" t="str">
        <f t="shared" si="29"/>
        <v>VET</v>
      </c>
      <c r="E32" s="260" t="str">
        <f t="shared" si="30"/>
        <v>MATRAT PASCAL</v>
      </c>
      <c r="F32" s="260" t="str">
        <f t="shared" si="31"/>
        <v>VET</v>
      </c>
      <c r="G32" s="260" t="str">
        <f t="shared" si="32"/>
        <v>LOIRE</v>
      </c>
      <c r="H32" s="264" t="str">
        <f t="shared" si="32"/>
        <v>LOIRE</v>
      </c>
      <c r="I32" s="710">
        <v>1.1419791666666667E-2</v>
      </c>
      <c r="J32" s="655">
        <f t="shared" si="33"/>
        <v>2</v>
      </c>
      <c r="K32" s="660"/>
    </row>
    <row r="33" spans="1:11" s="243" customFormat="1" ht="12" customHeight="1">
      <c r="A33" s="263">
        <v>11067</v>
      </c>
      <c r="B33" s="260">
        <v>1376</v>
      </c>
      <c r="C33" s="260" t="str">
        <f t="shared" si="28"/>
        <v xml:space="preserve">ZOK  CEDRIC </v>
      </c>
      <c r="D33" s="260" t="str">
        <f t="shared" si="29"/>
        <v>VET</v>
      </c>
      <c r="E33" s="260" t="str">
        <f t="shared" si="30"/>
        <v>COMBALUZIER THIERRY</v>
      </c>
      <c r="F33" s="260" t="str">
        <f t="shared" si="31"/>
        <v>VET</v>
      </c>
      <c r="G33" s="260" t="str">
        <f t="shared" si="32"/>
        <v>CHASSE</v>
      </c>
      <c r="H33" s="264" t="str">
        <f t="shared" si="32"/>
        <v>CHASSE</v>
      </c>
      <c r="I33" s="710">
        <v>1.1875694444444444E-2</v>
      </c>
      <c r="J33" s="655">
        <f t="shared" si="33"/>
        <v>3</v>
      </c>
      <c r="K33" s="656"/>
    </row>
    <row r="34" spans="1:11" s="243" customFormat="1" ht="12" customHeight="1">
      <c r="A34" s="263">
        <v>1220</v>
      </c>
      <c r="B34" s="260">
        <v>1218</v>
      </c>
      <c r="C34" s="260" t="str">
        <f t="shared" si="28"/>
        <v>PARENTI PAOLO</v>
      </c>
      <c r="D34" s="260" t="str">
        <f t="shared" si="29"/>
        <v>VET</v>
      </c>
      <c r="E34" s="260" t="str">
        <f t="shared" si="30"/>
        <v>CELLERY  J.CHARLES</v>
      </c>
      <c r="F34" s="260" t="str">
        <f t="shared" si="31"/>
        <v>VET</v>
      </c>
      <c r="G34" s="260" t="str">
        <f t="shared" si="32"/>
        <v>GRIGNY</v>
      </c>
      <c r="H34" s="264" t="str">
        <f t="shared" si="32"/>
        <v>GRIGNY</v>
      </c>
      <c r="I34" s="710">
        <v>1.2392708333333334E-2</v>
      </c>
      <c r="J34" s="655">
        <f t="shared" si="33"/>
        <v>4</v>
      </c>
      <c r="K34" s="656"/>
    </row>
    <row r="35" spans="1:11" s="243" customFormat="1" ht="12" customHeight="1">
      <c r="A35" s="263">
        <v>1164</v>
      </c>
      <c r="B35" s="260">
        <v>1503</v>
      </c>
      <c r="C35" s="260" t="str">
        <f t="shared" si="28"/>
        <v>MARTINEZ ENRIQUE</v>
      </c>
      <c r="D35" s="260" t="str">
        <f t="shared" si="29"/>
        <v>VET</v>
      </c>
      <c r="E35" s="260" t="str">
        <f t="shared" si="30"/>
        <v>PERRET PATRICK</v>
      </c>
      <c r="F35" s="260" t="str">
        <f t="shared" si="31"/>
        <v>VET</v>
      </c>
      <c r="G35" s="260" t="str">
        <f t="shared" si="32"/>
        <v>NIEVROZ</v>
      </c>
      <c r="H35" s="264" t="str">
        <f t="shared" si="32"/>
        <v>NIEVROZ</v>
      </c>
      <c r="I35" s="710">
        <v>1.2691666666666665E-2</v>
      </c>
      <c r="J35" s="655">
        <f t="shared" si="33"/>
        <v>5</v>
      </c>
      <c r="K35" s="656"/>
    </row>
    <row r="36" spans="1:11" s="243" customFormat="1" ht="12" customHeight="1">
      <c r="A36" s="263">
        <v>1237</v>
      </c>
      <c r="B36" s="260">
        <v>1236</v>
      </c>
      <c r="C36" s="260" t="str">
        <f t="shared" si="28"/>
        <v>COLOMBIER BERNARD</v>
      </c>
      <c r="D36" s="260" t="str">
        <f t="shared" si="29"/>
        <v>VET</v>
      </c>
      <c r="E36" s="260" t="str">
        <f t="shared" si="30"/>
        <v>COLOMBIER RENE</v>
      </c>
      <c r="F36" s="260" t="str">
        <f t="shared" si="31"/>
        <v>VET</v>
      </c>
      <c r="G36" s="260" t="str">
        <f t="shared" si="32"/>
        <v>ST ROMAIN</v>
      </c>
      <c r="H36" s="264" t="str">
        <f t="shared" si="32"/>
        <v>ST ROMAIN</v>
      </c>
      <c r="I36" s="710">
        <v>1.3536689814814814E-2</v>
      </c>
      <c r="J36" s="655">
        <f t="shared" si="33"/>
        <v>6</v>
      </c>
      <c r="K36" s="656"/>
    </row>
    <row r="37" spans="1:11" s="243" customFormat="1" ht="12" customHeight="1">
      <c r="A37" s="263">
        <v>11588</v>
      </c>
      <c r="B37" s="260">
        <v>13019</v>
      </c>
      <c r="C37" s="260" t="str">
        <f t="shared" si="28"/>
        <v>CUERQ BERNARD</v>
      </c>
      <c r="D37" s="260" t="str">
        <f t="shared" si="29"/>
        <v>VET</v>
      </c>
      <c r="E37" s="260" t="str">
        <f t="shared" si="30"/>
        <v>MARGARIT   JEROME</v>
      </c>
      <c r="F37" s="260" t="str">
        <f t="shared" si="31"/>
        <v>VET</v>
      </c>
      <c r="G37" s="260" t="str">
        <f t="shared" si="32"/>
        <v>AMPUIS</v>
      </c>
      <c r="H37" s="264" t="str">
        <f t="shared" si="32"/>
        <v>AMPUIS</v>
      </c>
      <c r="I37" s="710">
        <v>1.3817592592592591E-2</v>
      </c>
      <c r="J37" s="655">
        <f t="shared" si="33"/>
        <v>7</v>
      </c>
      <c r="K37" s="656"/>
    </row>
    <row r="38" spans="1:11" s="243" customFormat="1" ht="12" customHeight="1" thickBot="1">
      <c r="A38" s="249">
        <v>1394</v>
      </c>
      <c r="B38" s="250">
        <v>13040</v>
      </c>
      <c r="C38" s="260" t="str">
        <f t="shared" si="19"/>
        <v>VITAL DURAND RENAUD</v>
      </c>
      <c r="D38" s="260" t="str">
        <f t="shared" ref="D38" si="34">IF(A38="","",VLOOKUP(A38,licbarque97,6))</f>
        <v>VET</v>
      </c>
      <c r="E38" s="260" t="str">
        <f t="shared" si="21"/>
        <v>LAGOUCHE OLIVIER</v>
      </c>
      <c r="F38" s="260" t="str">
        <f t="shared" ref="F38" si="35">IF(B38="","",VLOOKUP(B38,licbarque97,6))</f>
        <v>VET</v>
      </c>
      <c r="G38" s="260" t="str">
        <f t="shared" ref="G38:H38" si="36">IF(A38="","",VLOOKUP(A38,licbarque97,5))</f>
        <v>CALUIRE</v>
      </c>
      <c r="H38" s="264" t="str">
        <f t="shared" si="36"/>
        <v>CALUIRE</v>
      </c>
      <c r="I38" s="710">
        <v>1.4015740740740742E-2</v>
      </c>
      <c r="J38" s="655">
        <f t="shared" ref="J38" si="37">IF(I38="","",RANK(I38,$I$31:$I$38,1))</f>
        <v>8</v>
      </c>
      <c r="K38" s="656"/>
    </row>
    <row r="39" spans="1:11" s="243" customFormat="1" ht="12" customHeight="1">
      <c r="A39" s="950" t="s">
        <v>514</v>
      </c>
      <c r="B39" s="951"/>
      <c r="C39" s="951"/>
      <c r="D39" s="951"/>
      <c r="E39" s="951"/>
      <c r="F39" s="951"/>
      <c r="G39" s="951"/>
      <c r="H39" s="951"/>
      <c r="I39" s="951"/>
      <c r="J39" s="951"/>
      <c r="K39" s="952"/>
    </row>
    <row r="40" spans="1:11" s="243" customFormat="1" ht="12" customHeight="1">
      <c r="A40" s="265">
        <v>1235</v>
      </c>
      <c r="B40" s="259">
        <v>11531</v>
      </c>
      <c r="C40" s="259" t="str">
        <f>IF($A40="","",VLOOKUP($A40,licbarque97,3))</f>
        <v>COLOMBIER FRANCK</v>
      </c>
      <c r="D40" s="259" t="str">
        <f>IF(A40="","",VLOOKUP(A40,licbarque97,6))</f>
        <v>VET</v>
      </c>
      <c r="E40" s="259" t="str">
        <f>IF($B40="","",VLOOKUP($B40,licbarque97,3))</f>
        <v>PEROTINO CEDRIC</v>
      </c>
      <c r="F40" s="259" t="str">
        <f>IF(B40="","",VLOOKUP(B40,licbarque97,6))</f>
        <v>VET</v>
      </c>
      <c r="G40" s="259" t="str">
        <f t="shared" ref="G40:H43" si="38">IF(A40="","",VLOOKUP(A40,licbarque97,5))</f>
        <v>ST ROMAIN</v>
      </c>
      <c r="H40" s="266" t="str">
        <f t="shared" si="38"/>
        <v>ST ROMAIN</v>
      </c>
      <c r="I40" s="709">
        <v>1.3474305555555557E-2</v>
      </c>
      <c r="J40" s="653">
        <f>IF(I40="","",RANK(I40,$I$40:$I$50,1))</f>
        <v>1</v>
      </c>
      <c r="K40" s="654"/>
    </row>
    <row r="41" spans="1:11" s="243" customFormat="1" ht="12" customHeight="1">
      <c r="A41" s="263">
        <v>1022</v>
      </c>
      <c r="B41" s="260">
        <v>11191</v>
      </c>
      <c r="C41" s="260" t="str">
        <f>IF($A41="","",VLOOKUP($A41,licbarque97,3))</f>
        <v>MATRAT NICOLAS</v>
      </c>
      <c r="D41" s="260" t="str">
        <f>IF(A41="","",VLOOKUP(A41,licbarque97,6))</f>
        <v>SEN</v>
      </c>
      <c r="E41" s="260" t="str">
        <f>IF($B41="","",VLOOKUP($B41,licbarque97,3))</f>
        <v>MONIN SEBASTIEN</v>
      </c>
      <c r="F41" s="260" t="str">
        <f>IF(B41="","",VLOOKUP(B41,licbarque97,6))</f>
        <v>SEN</v>
      </c>
      <c r="G41" s="260" t="str">
        <f t="shared" si="38"/>
        <v>LOIRE</v>
      </c>
      <c r="H41" s="264" t="str">
        <f t="shared" si="38"/>
        <v>LOIRE</v>
      </c>
      <c r="I41" s="710">
        <v>1.3950462962962961E-2</v>
      </c>
      <c r="J41" s="655">
        <f>IF(I41="","",RANK(I41,$I$40:$I$50,1))</f>
        <v>2</v>
      </c>
      <c r="K41" s="656"/>
    </row>
    <row r="42" spans="1:11" s="243" customFormat="1" ht="12" customHeight="1">
      <c r="A42" s="263">
        <v>1219</v>
      </c>
      <c r="B42" s="260">
        <v>12401</v>
      </c>
      <c r="C42" s="260" t="str">
        <f>IF($A42="","",VLOOKUP($A42,licbarque97,3))</f>
        <v>CUERQ LUC</v>
      </c>
      <c r="D42" s="260" t="str">
        <f>IF(A42="","",VLOOKUP(A42,licbarque97,6))</f>
        <v>VET</v>
      </c>
      <c r="E42" s="260" t="str">
        <f>IF($B42="","",VLOOKUP($B42,licbarque97,3))</f>
        <v>FROUGEROUX J. MICHEL</v>
      </c>
      <c r="F42" s="260" t="str">
        <f>IF(B42="","",VLOOKUP(B42,licbarque97,6))</f>
        <v>VET</v>
      </c>
      <c r="G42" s="260" t="str">
        <f t="shared" si="38"/>
        <v>GRIGNY</v>
      </c>
      <c r="H42" s="264" t="str">
        <f t="shared" si="38"/>
        <v>GRIGNY</v>
      </c>
      <c r="I42" s="710">
        <v>1.6630324074074072E-2</v>
      </c>
      <c r="J42" s="655">
        <f>IF(I42="","",RANK(I42,$I$40:$I$50,1))</f>
        <v>3</v>
      </c>
      <c r="K42" s="656"/>
    </row>
    <row r="43" spans="1:11" s="243" customFormat="1" ht="12" customHeight="1">
      <c r="A43" s="263" t="s">
        <v>1110</v>
      </c>
      <c r="B43" s="260" t="s">
        <v>1112</v>
      </c>
      <c r="C43" s="260" t="str">
        <f>IF($A43="","",VLOOKUP($A43,licbarque97,3))</f>
        <v>VILLEDIEU DE TORCY Mathieu</v>
      </c>
      <c r="D43" s="260" t="str">
        <f>IF(A43="","",VLOOKUP(A43,licbarque97,6))</f>
        <v>SEN</v>
      </c>
      <c r="E43" s="260" t="str">
        <f>IF($B43="","",VLOOKUP($B43,licbarque97,3))</f>
        <v>D'ASTORG Charlotte</v>
      </c>
      <c r="F43" s="260" t="str">
        <f>IF(B43="","",VLOOKUP(B43,licbarque97,6))</f>
        <v>FEM S</v>
      </c>
      <c r="G43" s="260" t="str">
        <f t="shared" si="38"/>
        <v>CALUIRE</v>
      </c>
      <c r="H43" s="264" t="str">
        <f t="shared" si="38"/>
        <v>CALUIRE</v>
      </c>
      <c r="I43" s="710">
        <v>2.1206134259259261E-2</v>
      </c>
      <c r="J43" s="655">
        <f>IF(I43="","",RANK(I43,$I$40:$I$50,1))</f>
        <v>4</v>
      </c>
      <c r="K43" s="656" t="s">
        <v>1104</v>
      </c>
    </row>
    <row r="44" spans="1:11" s="243" customFormat="1" ht="12" hidden="1" customHeight="1">
      <c r="A44" s="249"/>
      <c r="B44" s="250"/>
      <c r="C44" s="260" t="str">
        <f t="shared" ref="C44:C50" si="39">IF($A44="","",VLOOKUP($A44,licbarque97,3))</f>
        <v/>
      </c>
      <c r="D44" s="260" t="str">
        <f t="shared" ref="D44:D50" si="40">IF(A44="","",VLOOKUP(A44,licbarque97,6))</f>
        <v/>
      </c>
      <c r="E44" s="260" t="str">
        <f t="shared" ref="E44:E50" si="41">IF($B44="","",VLOOKUP($B44,licbarque97,3))</f>
        <v/>
      </c>
      <c r="F44" s="260" t="str">
        <f t="shared" ref="F44:F50" si="42">IF(B44="","",VLOOKUP(B44,licbarque97,6))</f>
        <v/>
      </c>
      <c r="G44" s="260" t="str">
        <f t="shared" ref="G44:H50" si="43">IF(A44="","",VLOOKUP(A44,licbarque97,5))</f>
        <v/>
      </c>
      <c r="H44" s="264" t="str">
        <f t="shared" si="43"/>
        <v/>
      </c>
      <c r="I44" s="710"/>
      <c r="J44" s="655" t="str">
        <f t="shared" ref="J44:J45" si="44">IF(I44="","",RANK(I44,$I$40:$I$50,1))</f>
        <v/>
      </c>
      <c r="K44" s="656"/>
    </row>
    <row r="45" spans="1:11" s="243" customFormat="1" ht="12" hidden="1" customHeight="1">
      <c r="A45" s="249"/>
      <c r="B45" s="250"/>
      <c r="C45" s="260" t="str">
        <f t="shared" si="39"/>
        <v/>
      </c>
      <c r="D45" s="260" t="str">
        <f t="shared" si="40"/>
        <v/>
      </c>
      <c r="E45" s="260" t="str">
        <f t="shared" si="41"/>
        <v/>
      </c>
      <c r="F45" s="260" t="str">
        <f t="shared" si="42"/>
        <v/>
      </c>
      <c r="G45" s="260" t="str">
        <f t="shared" si="43"/>
        <v/>
      </c>
      <c r="H45" s="264" t="str">
        <f t="shared" si="43"/>
        <v/>
      </c>
      <c r="I45" s="710"/>
      <c r="J45" s="655" t="str">
        <f t="shared" si="44"/>
        <v/>
      </c>
      <c r="K45" s="656"/>
    </row>
    <row r="46" spans="1:11" s="243" customFormat="1" ht="12" hidden="1" customHeight="1">
      <c r="A46" s="249"/>
      <c r="B46" s="250"/>
      <c r="C46" s="260" t="str">
        <f t="shared" si="39"/>
        <v/>
      </c>
      <c r="D46" s="260" t="str">
        <f t="shared" si="40"/>
        <v/>
      </c>
      <c r="E46" s="260" t="str">
        <f t="shared" si="41"/>
        <v/>
      </c>
      <c r="F46" s="260" t="str">
        <f t="shared" si="42"/>
        <v/>
      </c>
      <c r="G46" s="260" t="str">
        <f t="shared" si="43"/>
        <v/>
      </c>
      <c r="H46" s="264" t="str">
        <f t="shared" si="43"/>
        <v/>
      </c>
      <c r="I46" s="710"/>
      <c r="J46" s="655"/>
      <c r="K46" s="656"/>
    </row>
    <row r="47" spans="1:11" s="243" customFormat="1" ht="12" hidden="1" customHeight="1">
      <c r="A47" s="249"/>
      <c r="B47" s="250"/>
      <c r="C47" s="260" t="str">
        <f t="shared" si="39"/>
        <v/>
      </c>
      <c r="D47" s="260" t="str">
        <f t="shared" si="40"/>
        <v/>
      </c>
      <c r="E47" s="260" t="str">
        <f t="shared" si="41"/>
        <v/>
      </c>
      <c r="F47" s="260" t="str">
        <f t="shared" si="42"/>
        <v/>
      </c>
      <c r="G47" s="260" t="str">
        <f t="shared" si="43"/>
        <v/>
      </c>
      <c r="H47" s="264" t="str">
        <f t="shared" si="43"/>
        <v/>
      </c>
      <c r="I47" s="710"/>
      <c r="J47" s="655"/>
      <c r="K47" s="656"/>
    </row>
    <row r="48" spans="1:11" s="243" customFormat="1" ht="12" hidden="1" customHeight="1">
      <c r="A48" s="249"/>
      <c r="B48" s="250"/>
      <c r="C48" s="260" t="str">
        <f t="shared" si="39"/>
        <v/>
      </c>
      <c r="D48" s="260" t="str">
        <f t="shared" si="40"/>
        <v/>
      </c>
      <c r="E48" s="260" t="str">
        <f t="shared" si="41"/>
        <v/>
      </c>
      <c r="F48" s="260" t="str">
        <f t="shared" si="42"/>
        <v/>
      </c>
      <c r="G48" s="260" t="str">
        <f t="shared" si="43"/>
        <v/>
      </c>
      <c r="H48" s="264" t="str">
        <f t="shared" si="43"/>
        <v/>
      </c>
      <c r="I48" s="710"/>
      <c r="J48" s="655" t="str">
        <f>IF(I48="","",RANK(I48,$I$40:$I$50,1))</f>
        <v/>
      </c>
      <c r="K48" s="656"/>
    </row>
    <row r="49" spans="1:13" s="243" customFormat="1" ht="12" hidden="1" customHeight="1">
      <c r="A49" s="249"/>
      <c r="B49" s="250"/>
      <c r="C49" s="260" t="str">
        <f t="shared" si="39"/>
        <v/>
      </c>
      <c r="D49" s="260" t="str">
        <f t="shared" si="40"/>
        <v/>
      </c>
      <c r="E49" s="260" t="str">
        <f t="shared" si="41"/>
        <v/>
      </c>
      <c r="F49" s="260" t="str">
        <f t="shared" si="42"/>
        <v/>
      </c>
      <c r="G49" s="260" t="str">
        <f t="shared" si="43"/>
        <v/>
      </c>
      <c r="H49" s="264" t="str">
        <f t="shared" si="43"/>
        <v/>
      </c>
      <c r="I49" s="710"/>
      <c r="J49" s="655" t="str">
        <f>IF(I49="","",RANK(I49,$I$40:$I$50,1))</f>
        <v/>
      </c>
      <c r="K49" s="656"/>
    </row>
    <row r="50" spans="1:13" ht="12" hidden="1" customHeight="1" thickBot="1">
      <c r="A50" s="257"/>
      <c r="B50" s="258"/>
      <c r="C50" s="262" t="str">
        <f t="shared" si="39"/>
        <v/>
      </c>
      <c r="D50" s="262" t="str">
        <f t="shared" si="40"/>
        <v/>
      </c>
      <c r="E50" s="262" t="str">
        <f t="shared" si="41"/>
        <v/>
      </c>
      <c r="F50" s="262" t="str">
        <f t="shared" si="42"/>
        <v/>
      </c>
      <c r="G50" s="262" t="str">
        <f t="shared" si="43"/>
        <v/>
      </c>
      <c r="H50" s="277" t="str">
        <f t="shared" si="43"/>
        <v/>
      </c>
      <c r="I50" s="711"/>
      <c r="J50" s="657" t="str">
        <f>IF(I50="","",RANK(I50,$I$40:$I$50,1))</f>
        <v/>
      </c>
      <c r="K50" s="659"/>
      <c r="L50" s="242"/>
      <c r="M50" s="242"/>
    </row>
    <row r="51" spans="1:13" ht="12" customHeight="1">
      <c r="L51" s="242"/>
      <c r="M51" s="242"/>
    </row>
    <row r="52" spans="1:13" ht="12" customHeight="1">
      <c r="L52" s="242"/>
      <c r="M52" s="242"/>
    </row>
    <row r="53" spans="1:13" ht="12" customHeight="1">
      <c r="L53" s="242"/>
      <c r="M53" s="242"/>
    </row>
  </sheetData>
  <sortState xmlns:xlrd2="http://schemas.microsoft.com/office/spreadsheetml/2017/richdata2" ref="A40:K43">
    <sortCondition ref="J40:J43"/>
  </sortState>
  <mergeCells count="8">
    <mergeCell ref="A30:K30"/>
    <mergeCell ref="A39:K39"/>
    <mergeCell ref="A1:K1"/>
    <mergeCell ref="A3:K3"/>
    <mergeCell ref="A9:K9"/>
    <mergeCell ref="A13:K13"/>
    <mergeCell ref="A15:K15"/>
    <mergeCell ref="A26:K26"/>
  </mergeCells>
  <printOptions horizontalCentered="1"/>
  <pageMargins left="0.25" right="0.25" top="0.75" bottom="0.75" header="0.3" footer="0.3"/>
  <pageSetup paperSize="9" fitToWidth="0" orientation="landscape" horizontalDpi="300" verticalDpi="300" r:id="rId1"/>
  <headerFooter>
    <oddFooter xml:space="preserve">&amp;L&amp;"Arial,Gras"&amp;12&amp;F  /  &amp;A&amp;C&amp;P/&amp;N&amp;R&amp;KFF0000Edition du:&amp;D_&amp;T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FF9E-7FFE-4A20-8713-6A38225A2382}">
  <sheetPr>
    <tabColor rgb="FF00B0F0"/>
    <pageSetUpPr fitToPage="1"/>
  </sheetPr>
  <dimension ref="A1:AA48"/>
  <sheetViews>
    <sheetView showZeros="0" zoomScaleNormal="100" zoomScaleSheetLayoutView="106" workbookViewId="0">
      <selection activeCell="A7" sqref="A7:B7"/>
    </sheetView>
  </sheetViews>
  <sheetFormatPr baseColWidth="10" defaultColWidth="11.44140625" defaultRowHeight="12" customHeight="1"/>
  <cols>
    <col min="1" max="1" width="6.77734375" style="269" customWidth="1"/>
    <col min="2" max="2" width="6.77734375" style="244" customWidth="1"/>
    <col min="3" max="3" width="23.77734375" style="244" customWidth="1"/>
    <col min="4" max="4" width="6.77734375" style="270" customWidth="1"/>
    <col min="5" max="5" width="23.77734375" style="271" customWidth="1"/>
    <col min="6" max="6" width="6.77734375" style="270" customWidth="1"/>
    <col min="7" max="7" width="11.77734375" style="242" customWidth="1"/>
    <col min="8" max="8" width="11.77734375" style="272" customWidth="1"/>
    <col min="9" max="11" width="9.21875" style="715" customWidth="1"/>
    <col min="12" max="12" width="12" style="357" customWidth="1"/>
    <col min="13" max="13" width="10.77734375" style="358" customWidth="1"/>
    <col min="14" max="14" width="11.44140625" style="243"/>
    <col min="15" max="15" width="11.44140625" style="241"/>
    <col min="16" max="16" width="13.44140625" style="242" customWidth="1"/>
    <col min="17" max="16384" width="11.44140625" style="242"/>
  </cols>
  <sheetData>
    <row r="1" spans="1:27" ht="25.05" customHeight="1">
      <c r="A1" s="946" t="str">
        <f ca="1">MID(CELL("filename",$A$1),FIND("]",CELL("filename",$A$1))+1,32)&amp;" "&amp;AN</f>
        <v>ROANNE 2026</v>
      </c>
      <c r="B1" s="947"/>
      <c r="C1" s="947"/>
      <c r="D1" s="947"/>
      <c r="E1" s="947"/>
      <c r="F1" s="947"/>
      <c r="G1" s="947"/>
      <c r="H1" s="947"/>
      <c r="I1" s="947"/>
      <c r="J1" s="947"/>
      <c r="K1" s="947"/>
      <c r="L1" s="947"/>
      <c r="M1" s="948"/>
      <c r="N1" s="240"/>
    </row>
    <row r="2" spans="1:27" ht="15" customHeight="1" thickBot="1">
      <c r="A2" s="649" t="s">
        <v>666</v>
      </c>
      <c r="B2" s="650" t="s">
        <v>667</v>
      </c>
      <c r="C2" s="650" t="s">
        <v>668</v>
      </c>
      <c r="D2" s="650" t="s">
        <v>669</v>
      </c>
      <c r="E2" s="650" t="s">
        <v>670</v>
      </c>
      <c r="F2" s="650" t="s">
        <v>671</v>
      </c>
      <c r="G2" s="650" t="s">
        <v>672</v>
      </c>
      <c r="H2" s="650" t="s">
        <v>673</v>
      </c>
      <c r="I2" s="708" t="s">
        <v>1121</v>
      </c>
      <c r="J2" s="708" t="s">
        <v>1122</v>
      </c>
      <c r="K2" s="886" t="s">
        <v>1124</v>
      </c>
      <c r="L2" s="651" t="s">
        <v>557</v>
      </c>
      <c r="M2" s="652" t="s">
        <v>630</v>
      </c>
      <c r="N2" s="240"/>
    </row>
    <row r="3" spans="1:27" s="245" customFormat="1" ht="21.75" customHeight="1">
      <c r="A3" s="950" t="s">
        <v>515</v>
      </c>
      <c r="B3" s="951"/>
      <c r="C3" s="951"/>
      <c r="D3" s="951"/>
      <c r="E3" s="951"/>
      <c r="F3" s="951"/>
      <c r="G3" s="951"/>
      <c r="H3" s="951"/>
      <c r="I3" s="951"/>
      <c r="J3" s="951"/>
      <c r="K3" s="951"/>
      <c r="L3" s="951"/>
      <c r="M3" s="952"/>
      <c r="N3" s="243"/>
      <c r="O3" s="273"/>
    </row>
    <row r="4" spans="1:27" ht="14.25" customHeight="1">
      <c r="A4" s="263">
        <v>13158</v>
      </c>
      <c r="B4" s="260">
        <v>12837</v>
      </c>
      <c r="C4" s="260" t="str">
        <f>IF($A4="","",VLOOKUP($A4,licbarque97,3))</f>
        <v>CUERQ LOLA</v>
      </c>
      <c r="D4" s="752" t="str">
        <f>IF(A4="","",VLOOKUP(A4,licbarque97,6))</f>
        <v>CADTE</v>
      </c>
      <c r="E4" s="260" t="str">
        <f>IF($B4="","",VLOOKUP($B4,licbarque97,3))</f>
        <v>MARGARIT  ORLANE</v>
      </c>
      <c r="F4" s="260" t="str">
        <f>IF(B4="","",VLOOKUP(B4,licbarque97,6))</f>
        <v>CADTE</v>
      </c>
      <c r="G4" s="260" t="str">
        <f t="shared" ref="G4:H7" si="0">IF(A4="","",VLOOKUP(A4,licbarque97,5))</f>
        <v>AMPUIS</v>
      </c>
      <c r="H4" s="264" t="str">
        <f t="shared" si="0"/>
        <v>AMPUIS</v>
      </c>
      <c r="I4" s="709">
        <v>1.6680555555555557E-3</v>
      </c>
      <c r="J4" s="887">
        <v>1.700810185185185E-3</v>
      </c>
      <c r="K4" s="887">
        <f>SUM(I4:J4)</f>
        <v>3.3688657407407408E-3</v>
      </c>
      <c r="L4" s="858">
        <f t="shared" ref="L4:L10" si="1">IF(I4="","",RANK(I4,$I$4:$I$10,1))</f>
        <v>1</v>
      </c>
      <c r="M4" s="654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5" spans="1:27" ht="14.25" customHeight="1">
      <c r="A5" s="265">
        <v>12986</v>
      </c>
      <c r="B5" s="259">
        <v>13320</v>
      </c>
      <c r="C5" s="260" t="str">
        <f>IF($A5="","",VLOOKUP($A5,licbarque97,3))</f>
        <v>MARTINEZ LISA</v>
      </c>
      <c r="D5" s="260" t="str">
        <f>IF(A5="","",VLOOKUP(A5,licbarque97,6))</f>
        <v>CADTE</v>
      </c>
      <c r="E5" s="260" t="str">
        <f>IF($B5="","",VLOOKUP($B5,licbarque97,3))</f>
        <v>MARTINEZ LUCIE</v>
      </c>
      <c r="F5" s="260" t="str">
        <f>IF(B5="","",VLOOKUP(B5,licbarque97,6))</f>
        <v>MINIME</v>
      </c>
      <c r="G5" s="260" t="str">
        <f t="shared" si="0"/>
        <v>NIEVROZ</v>
      </c>
      <c r="H5" s="264" t="str">
        <f t="shared" si="0"/>
        <v>NIEVROZ</v>
      </c>
      <c r="I5" s="760">
        <v>1.7201388888888889E-3</v>
      </c>
      <c r="J5" s="888">
        <v>1.7082175925925926E-3</v>
      </c>
      <c r="K5" s="887">
        <f>SUM(I5:J5)</f>
        <v>3.4283564814814814E-3</v>
      </c>
      <c r="L5" s="858">
        <f t="shared" si="1"/>
        <v>2</v>
      </c>
      <c r="M5" s="772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</row>
    <row r="6" spans="1:27" ht="14.25" customHeight="1">
      <c r="A6" s="865">
        <v>12650</v>
      </c>
      <c r="B6" s="847">
        <v>12979</v>
      </c>
      <c r="C6" s="260" t="str">
        <f>IF($A6="","",VLOOKUP($A6,licbarque97,3))</f>
        <v>NORMAND  JUSTINE</v>
      </c>
      <c r="D6" s="260" t="str">
        <f>IF(A6="","",VLOOKUP(A6,licbarque97,6))</f>
        <v>MINIME</v>
      </c>
      <c r="E6" s="260" t="str">
        <f>IF($B6="","",VLOOKUP($B6,licbarque97,3))</f>
        <v>CLECHET GARANCE</v>
      </c>
      <c r="F6" s="260" t="str">
        <f>IF(B6="","",VLOOKUP(B6,licbarque97,6))</f>
        <v>CADTE</v>
      </c>
      <c r="G6" s="260" t="str">
        <f t="shared" si="0"/>
        <v>CHASSE</v>
      </c>
      <c r="H6" s="264" t="str">
        <f t="shared" si="0"/>
        <v>CHASSE</v>
      </c>
      <c r="I6" s="710">
        <v>1.8059027777777778E-3</v>
      </c>
      <c r="J6" s="889">
        <v>1.8429398148148146E-3</v>
      </c>
      <c r="K6" s="887">
        <f>SUM(I6:J6)</f>
        <v>3.6488425925925924E-3</v>
      </c>
      <c r="L6" s="858">
        <f t="shared" si="1"/>
        <v>3</v>
      </c>
      <c r="M6" s="754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</row>
    <row r="7" spans="1:27" ht="14.25" customHeight="1">
      <c r="A7" s="865">
        <v>13661</v>
      </c>
      <c r="B7" s="847">
        <v>13671</v>
      </c>
      <c r="C7" s="260" t="str">
        <f>IF($A7="","",VLOOKUP($A7,licbarque97,3))</f>
        <v>MOREL ALEXIA</v>
      </c>
      <c r="D7" s="260" t="str">
        <f>IF(A7="","",VLOOKUP(A7,licbarque97,6))</f>
        <v>CADTE</v>
      </c>
      <c r="E7" s="260" t="str">
        <f>IF($B7="","",VLOOKUP($B7,licbarque97,3))</f>
        <v>DOS SANTOS  PAULINE</v>
      </c>
      <c r="F7" s="260" t="str">
        <f>IF(B7="","",VLOOKUP(B7,licbarque97,6))</f>
        <v>CADTE</v>
      </c>
      <c r="G7" s="260" t="str">
        <f t="shared" si="0"/>
        <v>AMPUIS</v>
      </c>
      <c r="H7" s="264" t="str">
        <f t="shared" si="0"/>
        <v>AMPUIS</v>
      </c>
      <c r="I7" s="710">
        <v>1.8395833333333333E-3</v>
      </c>
      <c r="J7" s="889">
        <v>1.8506944444444445E-3</v>
      </c>
      <c r="K7" s="887">
        <f>SUM(I7:J7)</f>
        <v>3.6902777777777776E-3</v>
      </c>
      <c r="L7" s="858">
        <f t="shared" si="1"/>
        <v>4</v>
      </c>
      <c r="M7" s="656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</row>
    <row r="8" spans="1:27" ht="14.25" customHeight="1">
      <c r="A8" s="265"/>
      <c r="B8" s="259"/>
      <c r="C8" s="260" t="str">
        <f t="shared" ref="C8:C9" si="2">IF($A8="","",VLOOKUP($A8,licbarque97,3))</f>
        <v/>
      </c>
      <c r="D8" s="260" t="str">
        <f t="shared" ref="D8:D9" si="3">IF(A8="","",VLOOKUP(A8,licbarque97,6))</f>
        <v/>
      </c>
      <c r="E8" s="260" t="str">
        <f t="shared" ref="E8:E9" si="4">IF($B8="","",VLOOKUP($B8,licbarque97,3))</f>
        <v/>
      </c>
      <c r="F8" s="260" t="str">
        <f t="shared" ref="F8:F9" si="5">IF(B8="","",VLOOKUP(B8,licbarque97,6))</f>
        <v/>
      </c>
      <c r="G8" s="260" t="str">
        <f t="shared" ref="G8:H10" si="6">IF(A8="","",VLOOKUP(A8,licbarque97,5))</f>
        <v/>
      </c>
      <c r="H8" s="264" t="str">
        <f t="shared" si="6"/>
        <v/>
      </c>
      <c r="I8" s="710"/>
      <c r="J8" s="889"/>
      <c r="K8" s="887">
        <f t="shared" ref="K8:K10" si="7">SUM(I8:J8)</f>
        <v>0</v>
      </c>
      <c r="L8" s="655" t="str">
        <f t="shared" si="1"/>
        <v/>
      </c>
      <c r="M8" s="754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</row>
    <row r="9" spans="1:27" ht="14.25" customHeight="1">
      <c r="A9" s="249"/>
      <c r="B9" s="250"/>
      <c r="C9" s="260" t="str">
        <f t="shared" si="2"/>
        <v/>
      </c>
      <c r="D9" s="260" t="str">
        <f t="shared" si="3"/>
        <v/>
      </c>
      <c r="E9" s="260" t="str">
        <f t="shared" si="4"/>
        <v/>
      </c>
      <c r="F9" s="260" t="str">
        <f t="shared" si="5"/>
        <v/>
      </c>
      <c r="G9" s="260" t="str">
        <f t="shared" si="6"/>
        <v/>
      </c>
      <c r="H9" s="264" t="str">
        <f t="shared" si="6"/>
        <v/>
      </c>
      <c r="I9" s="710"/>
      <c r="J9" s="889"/>
      <c r="K9" s="887">
        <f t="shared" si="7"/>
        <v>0</v>
      </c>
      <c r="L9" s="655" t="str">
        <f t="shared" si="1"/>
        <v/>
      </c>
      <c r="M9" s="656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</row>
    <row r="10" spans="1:27" ht="14.25" customHeight="1" thickBot="1">
      <c r="A10" s="249"/>
      <c r="B10" s="250"/>
      <c r="C10" s="260" t="str">
        <f t="shared" ref="C10" si="8">IF($A10="","",VLOOKUP($A10,licbarque97,3))</f>
        <v/>
      </c>
      <c r="D10" s="260" t="str">
        <f t="shared" ref="D10" si="9">IF(A10="","",VLOOKUP(A10,licbarque97,6))</f>
        <v/>
      </c>
      <c r="E10" s="260" t="str">
        <f t="shared" ref="E10" si="10">IF($B10="","",VLOOKUP($B10,licbarque97,3))</f>
        <v/>
      </c>
      <c r="F10" s="260" t="str">
        <f t="shared" ref="F10" si="11">IF(B10="","",VLOOKUP(B10,licbarque97,6))</f>
        <v/>
      </c>
      <c r="G10" s="260" t="str">
        <f t="shared" si="6"/>
        <v/>
      </c>
      <c r="H10" s="264" t="str">
        <f t="shared" si="6"/>
        <v/>
      </c>
      <c r="I10" s="710"/>
      <c r="J10" s="889"/>
      <c r="K10" s="887">
        <f t="shared" si="7"/>
        <v>0</v>
      </c>
      <c r="L10" s="655" t="str">
        <f t="shared" si="1"/>
        <v/>
      </c>
      <c r="M10" s="656"/>
      <c r="N10" s="4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</row>
    <row r="11" spans="1:27" ht="13.05" customHeight="1">
      <c r="A11" s="950" t="s">
        <v>508</v>
      </c>
      <c r="B11" s="951"/>
      <c r="C11" s="951"/>
      <c r="D11" s="951"/>
      <c r="E11" s="951"/>
      <c r="F11" s="951"/>
      <c r="G11" s="951"/>
      <c r="H11" s="951"/>
      <c r="I11" s="951"/>
      <c r="J11" s="951"/>
      <c r="K11" s="951"/>
      <c r="L11" s="951"/>
      <c r="M11" s="952"/>
    </row>
    <row r="12" spans="1:27" ht="0.75" customHeight="1">
      <c r="A12" s="247"/>
      <c r="B12" s="248"/>
      <c r="C12" s="259" t="str">
        <f t="shared" ref="C12:C20" si="12">IF($A12="","",VLOOKUP($A12,licbarque97,3))</f>
        <v/>
      </c>
      <c r="D12" s="259" t="str">
        <f t="shared" ref="D12:D13" si="13">IF(A12="","",VLOOKUP(A12,licbarque97,6))</f>
        <v/>
      </c>
      <c r="E12" s="259" t="str">
        <f t="shared" ref="E12:E20" si="14">IF($B12="","",VLOOKUP($B12,licbarque97,3))</f>
        <v/>
      </c>
      <c r="F12" s="259" t="str">
        <f t="shared" ref="F12:F13" si="15">IF(B12="","",VLOOKUP(B12,licbarque97,6))</f>
        <v/>
      </c>
      <c r="G12" s="259" t="str">
        <f t="shared" ref="G12:H17" si="16">IF(A12="","",VLOOKUP(A12,licbarque97,5))</f>
        <v/>
      </c>
      <c r="H12" s="266" t="str">
        <f t="shared" si="16"/>
        <v/>
      </c>
      <c r="I12" s="709"/>
      <c r="J12" s="887"/>
      <c r="K12" s="887"/>
      <c r="L12" s="653" t="str">
        <f t="shared" ref="L12:L17" si="17">IF(I12="","",RANK(I12,$I$12:$I$17,1))</f>
        <v/>
      </c>
      <c r="M12" s="654"/>
    </row>
    <row r="13" spans="1:27" ht="12.75" hidden="1" customHeight="1" thickBot="1">
      <c r="A13" s="249"/>
      <c r="B13" s="250"/>
      <c r="C13" s="260" t="str">
        <f t="shared" si="12"/>
        <v/>
      </c>
      <c r="D13" s="260" t="str">
        <f t="shared" si="13"/>
        <v/>
      </c>
      <c r="E13" s="260" t="str">
        <f t="shared" si="14"/>
        <v/>
      </c>
      <c r="F13" s="260" t="str">
        <f t="shared" si="15"/>
        <v/>
      </c>
      <c r="G13" s="260" t="str">
        <f t="shared" si="16"/>
        <v/>
      </c>
      <c r="H13" s="264" t="str">
        <f t="shared" si="16"/>
        <v/>
      </c>
      <c r="I13" s="710"/>
      <c r="J13" s="889"/>
      <c r="K13" s="889"/>
      <c r="L13" s="655" t="str">
        <f t="shared" si="17"/>
        <v/>
      </c>
      <c r="M13" s="656"/>
    </row>
    <row r="14" spans="1:27" s="245" customFormat="1" ht="10.199999999999999">
      <c r="A14" s="263">
        <v>13656</v>
      </c>
      <c r="B14" s="260">
        <v>13580</v>
      </c>
      <c r="C14" s="260" t="str">
        <f>IF($A14="","",VLOOKUP($A14,licbarque97,3))</f>
        <v>GENTIN   TOM</v>
      </c>
      <c r="D14" s="260" t="str">
        <f>IF(A14="","",VLOOKUP(A14,licbarque97,6))</f>
        <v>MINIME</v>
      </c>
      <c r="E14" s="260" t="str">
        <f>IF($B14="","",VLOOKUP($B14,licbarque97,3))</f>
        <v>DREVET AMAURY</v>
      </c>
      <c r="F14" s="260" t="str">
        <f>IF(B14="","",VLOOKUP(B14,licbarque97,6))</f>
        <v>CDT</v>
      </c>
      <c r="G14" s="260" t="str">
        <f t="shared" si="16"/>
        <v>LOIRE</v>
      </c>
      <c r="H14" s="264" t="str">
        <f t="shared" si="16"/>
        <v>LOIRE</v>
      </c>
      <c r="I14" s="710">
        <v>1.7364583333333333E-3</v>
      </c>
      <c r="J14" s="889">
        <v>1.7706018518518518E-3</v>
      </c>
      <c r="K14" s="887">
        <f t="shared" ref="K14:K15" si="18">SUM(I14:J14)</f>
        <v>3.5070601851851851E-3</v>
      </c>
      <c r="L14" s="859">
        <f t="shared" si="17"/>
        <v>1</v>
      </c>
      <c r="M14" s="656"/>
      <c r="N14" s="243"/>
      <c r="O14" s="273"/>
    </row>
    <row r="15" spans="1:27" ht="13.05" customHeight="1">
      <c r="A15" s="263">
        <v>13020</v>
      </c>
      <c r="B15" s="260">
        <v>13672</v>
      </c>
      <c r="C15" s="260" t="str">
        <f>IF($A15="","",VLOOKUP($A15,licbarque97,3))</f>
        <v>MARGARIT LEANDRE</v>
      </c>
      <c r="D15" s="260" t="str">
        <f>IF(A15="","",VLOOKUP(A15,licbarque97,6))</f>
        <v>MINIME</v>
      </c>
      <c r="E15" s="260" t="str">
        <f>IF($B15="","",VLOOKUP($B15,licbarque97,3))</f>
        <v>DOS SANTOS Elise</v>
      </c>
      <c r="F15" s="260" t="str">
        <f>IF(B15="","",VLOOKUP(B15,licbarque97,6))</f>
        <v>CADTE</v>
      </c>
      <c r="G15" s="260" t="str">
        <f t="shared" si="16"/>
        <v>AMPUIS</v>
      </c>
      <c r="H15" s="264" t="str">
        <f t="shared" si="16"/>
        <v>AMPUIS</v>
      </c>
      <c r="I15" s="710">
        <v>2.1025462962962964E-3</v>
      </c>
      <c r="J15" s="889">
        <v>2.1035879629629629E-3</v>
      </c>
      <c r="K15" s="887">
        <f t="shared" si="18"/>
        <v>4.2061342592592593E-3</v>
      </c>
      <c r="L15" s="859">
        <f t="shared" si="17"/>
        <v>2</v>
      </c>
      <c r="M15" s="656" t="s">
        <v>1126</v>
      </c>
    </row>
    <row r="16" spans="1:27" s="245" customFormat="1" ht="12" customHeight="1">
      <c r="A16" s="249"/>
      <c r="B16" s="250"/>
      <c r="C16" s="260" t="str">
        <f>IF($A16="","",VLOOKUP($A16,licbarque97,3))</f>
        <v/>
      </c>
      <c r="D16" s="260" t="str">
        <f>IF(A16="","",VLOOKUP(A16,licbarque97,6))</f>
        <v/>
      </c>
      <c r="E16" s="260" t="str">
        <f>IF($B16="","",VLOOKUP($B16,licbarque97,3))</f>
        <v/>
      </c>
      <c r="F16" s="260" t="str">
        <f>IF(B16="","",VLOOKUP(B16,licbarque97,6))</f>
        <v/>
      </c>
      <c r="G16" s="260" t="str">
        <f t="shared" si="16"/>
        <v/>
      </c>
      <c r="H16" s="264" t="str">
        <f t="shared" si="16"/>
        <v/>
      </c>
      <c r="I16" s="710"/>
      <c r="J16" s="889"/>
      <c r="K16" s="889"/>
      <c r="L16" s="655" t="str">
        <f t="shared" si="17"/>
        <v/>
      </c>
      <c r="M16" s="656"/>
      <c r="N16" s="243"/>
      <c r="O16" s="273"/>
    </row>
    <row r="17" spans="1:15" ht="13.05" customHeight="1" thickBot="1">
      <c r="A17" s="249"/>
      <c r="B17" s="250"/>
      <c r="C17" s="260" t="str">
        <f>IF($A17="","",VLOOKUP($A17,licbarque97,3))</f>
        <v/>
      </c>
      <c r="D17" s="260" t="str">
        <f>IF(A17="","",VLOOKUP(A17,licbarque97,6))</f>
        <v/>
      </c>
      <c r="E17" s="260" t="str">
        <f>IF($B17="","",VLOOKUP($B17,licbarque97,3))</f>
        <v/>
      </c>
      <c r="F17" s="260" t="str">
        <f>IF(B17="","",VLOOKUP(B17,licbarque97,6))</f>
        <v/>
      </c>
      <c r="G17" s="260" t="str">
        <f t="shared" si="16"/>
        <v/>
      </c>
      <c r="H17" s="264" t="str">
        <f t="shared" si="16"/>
        <v/>
      </c>
      <c r="I17" s="710"/>
      <c r="J17" s="889"/>
      <c r="K17" s="889"/>
      <c r="L17" s="655" t="str">
        <f t="shared" si="17"/>
        <v/>
      </c>
      <c r="M17" s="656"/>
    </row>
    <row r="18" spans="1:15" s="245" customFormat="1" ht="19.5" customHeight="1">
      <c r="A18" s="950" t="s">
        <v>509</v>
      </c>
      <c r="B18" s="951"/>
      <c r="C18" s="951"/>
      <c r="D18" s="951"/>
      <c r="E18" s="951"/>
      <c r="F18" s="951"/>
      <c r="G18" s="951"/>
      <c r="H18" s="951"/>
      <c r="I18" s="951"/>
      <c r="J18" s="951"/>
      <c r="K18" s="951"/>
      <c r="L18" s="951"/>
      <c r="M18" s="952"/>
      <c r="N18" s="243"/>
      <c r="O18" s="273"/>
    </row>
    <row r="19" spans="1:15" ht="13.05" customHeight="1">
      <c r="A19" s="249"/>
      <c r="B19" s="250"/>
      <c r="C19" s="260" t="str">
        <f t="shared" si="12"/>
        <v/>
      </c>
      <c r="D19" s="260" t="str">
        <f t="shared" ref="D19:D20" si="19">IF(A19="","",VLOOKUP(A19,licbarque97,6))</f>
        <v/>
      </c>
      <c r="E19" s="260" t="str">
        <f t="shared" si="14"/>
        <v/>
      </c>
      <c r="F19" s="260" t="str">
        <f t="shared" ref="F19:F20" si="20">IF(B19="","",VLOOKUP(B19,licbarque97,6))</f>
        <v/>
      </c>
      <c r="G19" s="260" t="str">
        <f t="shared" ref="G19:H20" si="21">IF(A19="","",VLOOKUP(A19,licbarque97,5))</f>
        <v/>
      </c>
      <c r="H19" s="264" t="str">
        <f t="shared" si="21"/>
        <v/>
      </c>
      <c r="I19" s="709"/>
      <c r="J19" s="887"/>
      <c r="K19" s="887"/>
      <c r="L19" s="653" t="str">
        <f>IF(I19="","",RANK(I19,$I$19:$I$20,1))</f>
        <v/>
      </c>
      <c r="M19" s="656"/>
    </row>
    <row r="20" spans="1:15" ht="13.05" customHeight="1" thickBot="1">
      <c r="A20" s="249"/>
      <c r="B20" s="250"/>
      <c r="C20" s="260" t="str">
        <f t="shared" si="12"/>
        <v/>
      </c>
      <c r="D20" s="260" t="str">
        <f t="shared" si="19"/>
        <v/>
      </c>
      <c r="E20" s="260" t="str">
        <f t="shared" si="14"/>
        <v/>
      </c>
      <c r="F20" s="260" t="str">
        <f t="shared" si="20"/>
        <v/>
      </c>
      <c r="G20" s="260" t="str">
        <f t="shared" si="21"/>
        <v/>
      </c>
      <c r="H20" s="264" t="str">
        <f t="shared" si="21"/>
        <v/>
      </c>
      <c r="I20" s="710"/>
      <c r="J20" s="889"/>
      <c r="K20" s="889"/>
      <c r="L20" s="655" t="str">
        <f>IF(I20="","",RANK(I20,$I$19:$I$20,1))</f>
        <v/>
      </c>
      <c r="M20" s="656"/>
    </row>
    <row r="21" spans="1:15" ht="13.05" customHeight="1">
      <c r="A21" s="950" t="s">
        <v>510</v>
      </c>
      <c r="B21" s="951"/>
      <c r="C21" s="951"/>
      <c r="D21" s="951"/>
      <c r="E21" s="951"/>
      <c r="F21" s="951"/>
      <c r="G21" s="951"/>
      <c r="H21" s="951"/>
      <c r="I21" s="951"/>
      <c r="J21" s="951"/>
      <c r="K21" s="951"/>
      <c r="L21" s="951"/>
      <c r="M21" s="952"/>
    </row>
    <row r="22" spans="1:15" ht="13.05" customHeight="1">
      <c r="A22" s="263">
        <v>12621</v>
      </c>
      <c r="B22" s="260">
        <v>1744</v>
      </c>
      <c r="C22" s="260" t="str">
        <f t="shared" ref="C22:C30" si="22">IF($A22="","",VLOOKUP($A22,licbarque97,3))</f>
        <v>SCARFO CHARLOTTE</v>
      </c>
      <c r="D22" s="260" t="str">
        <f t="shared" ref="D22:D30" si="23">IF(A22="","",VLOOKUP(A22,licbarque97,6))</f>
        <v>JUN F</v>
      </c>
      <c r="E22" s="260" t="str">
        <f>IF($B22="","",VLOOKUP($B22,licbarque97,3))</f>
        <v>MARGARIT CAROLINE</v>
      </c>
      <c r="F22" s="260" t="str">
        <f t="shared" ref="F22:F30" si="24">IF(B22="","",VLOOKUP(B22,licbarque97,6))</f>
        <v>FEM</v>
      </c>
      <c r="G22" s="260" t="str">
        <f t="shared" ref="G22:G30" si="25">IF(A22="","",VLOOKUP(A22,licbarque97,5))</f>
        <v>AMPUIS</v>
      </c>
      <c r="H22" s="264" t="str">
        <f t="shared" ref="H22:H30" si="26">IF(B22="","",VLOOKUP(B22,licbarque97,5))</f>
        <v>AMPUIS</v>
      </c>
      <c r="I22" s="710">
        <v>1.6856481481481479E-3</v>
      </c>
      <c r="J22" s="889">
        <v>1.7108796296296295E-3</v>
      </c>
      <c r="K22" s="887">
        <f t="shared" ref="K22:K30" si="27">SUM(I22:J22)</f>
        <v>3.3965277777777774E-3</v>
      </c>
      <c r="L22" s="859">
        <f>IF(I22="","",RANK(I22,$I$22:$I$31,1))</f>
        <v>1</v>
      </c>
      <c r="M22" s="656"/>
    </row>
    <row r="23" spans="1:15" ht="13.05" customHeight="1">
      <c r="A23" s="263">
        <v>1151</v>
      </c>
      <c r="B23" s="260">
        <v>17084</v>
      </c>
      <c r="C23" s="260" t="str">
        <f t="shared" si="22"/>
        <v>CUTZACH AMELIE</v>
      </c>
      <c r="D23" s="260" t="str">
        <f t="shared" si="23"/>
        <v>FEM</v>
      </c>
      <c r="E23" s="260" t="str">
        <f>IF($B23="","",VLOOKUP($B23,licbarque97,3))</f>
        <v>MANZETTI   ADELINE</v>
      </c>
      <c r="F23" s="260" t="str">
        <f t="shared" si="24"/>
        <v>FEM</v>
      </c>
      <c r="G23" s="260" t="str">
        <f t="shared" si="25"/>
        <v>BLV</v>
      </c>
      <c r="H23" s="264" t="str">
        <f t="shared" si="26"/>
        <v>BLV</v>
      </c>
      <c r="I23" s="710">
        <v>1.6876157407407408E-3</v>
      </c>
      <c r="J23" s="889">
        <v>1.7236111111111113E-3</v>
      </c>
      <c r="K23" s="887">
        <f t="shared" si="27"/>
        <v>3.4112268518518519E-3</v>
      </c>
      <c r="L23" s="859">
        <f>IF(I23="","",RANK(I23,$I$22:$I$31,1))</f>
        <v>2</v>
      </c>
      <c r="M23" s="656"/>
    </row>
    <row r="24" spans="1:15" ht="13.05" customHeight="1">
      <c r="A24" s="263">
        <v>13342</v>
      </c>
      <c r="B24" s="260">
        <v>13366</v>
      </c>
      <c r="C24" s="260" t="str">
        <f t="shared" si="22"/>
        <v>DREVON MARIE</v>
      </c>
      <c r="D24" s="260" t="str">
        <f t="shared" si="23"/>
        <v>FEM</v>
      </c>
      <c r="E24" s="260" t="str">
        <f>IF($B24="","",VLOOKUP($B24,licbarque97,3))</f>
        <v>BONNEFOI  SANDRINE</v>
      </c>
      <c r="F24" s="260" t="str">
        <f t="shared" si="24"/>
        <v>FEM</v>
      </c>
      <c r="G24" s="260" t="str">
        <f t="shared" si="25"/>
        <v>GRIGNY</v>
      </c>
      <c r="H24" s="264" t="str">
        <f t="shared" si="26"/>
        <v>GRIGNY</v>
      </c>
      <c r="I24" s="710">
        <v>1.7123842592592592E-3</v>
      </c>
      <c r="J24" s="889">
        <v>1.7072916666666666E-3</v>
      </c>
      <c r="K24" s="887">
        <f t="shared" si="27"/>
        <v>3.4196759259259258E-3</v>
      </c>
      <c r="L24" s="859">
        <v>3</v>
      </c>
      <c r="M24" s="656"/>
    </row>
    <row r="25" spans="1:15" ht="12" customHeight="1">
      <c r="A25" s="263">
        <v>1152</v>
      </c>
      <c r="B25" s="260">
        <v>13203</v>
      </c>
      <c r="C25" s="260" t="str">
        <f t="shared" si="22"/>
        <v>DELORD FANNY</v>
      </c>
      <c r="D25" s="260" t="str">
        <f t="shared" si="23"/>
        <v xml:space="preserve">FEM </v>
      </c>
      <c r="E25" s="260" t="str">
        <f>IF($B25="","",VLOOKUP($B25,licbarque97,3))</f>
        <v>PAQUELET  LUCIE</v>
      </c>
      <c r="F25" s="260" t="str">
        <f t="shared" si="24"/>
        <v>FEM</v>
      </c>
      <c r="G25" s="260" t="str">
        <f t="shared" si="25"/>
        <v>NIEVROZ</v>
      </c>
      <c r="H25" s="264" t="str">
        <f t="shared" si="26"/>
        <v>NIEVROZ</v>
      </c>
      <c r="I25" s="710">
        <v>1.7108796296296295E-3</v>
      </c>
      <c r="J25" s="889">
        <v>1.7410879629629629E-3</v>
      </c>
      <c r="K25" s="887">
        <f t="shared" si="27"/>
        <v>3.4519675925925924E-3</v>
      </c>
      <c r="L25" s="859">
        <v>4</v>
      </c>
      <c r="M25" s="656"/>
    </row>
    <row r="26" spans="1:15" ht="12" customHeight="1">
      <c r="A26" s="263">
        <v>11423</v>
      </c>
      <c r="B26" s="260">
        <v>13219</v>
      </c>
      <c r="C26" s="260" t="str">
        <f t="shared" si="22"/>
        <v>NORMAND EMILIE</v>
      </c>
      <c r="D26" s="260" t="str">
        <f t="shared" si="23"/>
        <v>JUN F</v>
      </c>
      <c r="E26" s="260" t="str">
        <f>IF($B26="","",VLOOKUP($B26,licbarque97,3))</f>
        <v>LAURENT  MAEVA</v>
      </c>
      <c r="F26" s="260" t="str">
        <f t="shared" si="24"/>
        <v>JUN F</v>
      </c>
      <c r="G26" s="260" t="str">
        <f t="shared" si="25"/>
        <v>CHASSE</v>
      </c>
      <c r="H26" s="264" t="str">
        <f t="shared" si="26"/>
        <v>CHASSE</v>
      </c>
      <c r="I26" s="710">
        <v>2.0348379629629631E-3</v>
      </c>
      <c r="J26" s="889">
        <v>1.6362268518518518E-3</v>
      </c>
      <c r="K26" s="887">
        <f t="shared" si="27"/>
        <v>3.6710648148148149E-3</v>
      </c>
      <c r="L26" s="859">
        <v>5</v>
      </c>
      <c r="M26" s="656"/>
    </row>
    <row r="27" spans="1:15" ht="12" customHeight="1">
      <c r="A27" s="263">
        <v>12622</v>
      </c>
      <c r="B27" s="260">
        <v>13678</v>
      </c>
      <c r="C27" s="260" t="str">
        <f t="shared" si="22"/>
        <v>SCARFO MANON</v>
      </c>
      <c r="D27" s="260" t="str">
        <f t="shared" si="23"/>
        <v>FEM</v>
      </c>
      <c r="E27" s="260" t="s">
        <v>1120</v>
      </c>
      <c r="F27" s="260" t="str">
        <f t="shared" si="24"/>
        <v>FEM</v>
      </c>
      <c r="G27" s="260" t="str">
        <f t="shared" si="25"/>
        <v>AMPUIS</v>
      </c>
      <c r="H27" s="264" t="str">
        <f t="shared" si="26"/>
        <v>AMPUIS</v>
      </c>
      <c r="I27" s="710">
        <v>1.8321759259259261E-3</v>
      </c>
      <c r="J27" s="889">
        <v>1.8454861111111109E-3</v>
      </c>
      <c r="K27" s="887">
        <f t="shared" si="27"/>
        <v>3.677662037037037E-3</v>
      </c>
      <c r="L27" s="859">
        <v>6</v>
      </c>
      <c r="M27" s="656"/>
    </row>
    <row r="28" spans="1:15" ht="12" customHeight="1">
      <c r="A28" s="263">
        <v>11000</v>
      </c>
      <c r="B28" s="260" t="s">
        <v>1117</v>
      </c>
      <c r="C28" s="260" t="str">
        <f t="shared" si="22"/>
        <v>LAURENT MAGALIE</v>
      </c>
      <c r="D28" s="260" t="str">
        <f t="shared" si="23"/>
        <v>FEM</v>
      </c>
      <c r="E28" s="260" t="str">
        <f>IF($B28="","",VLOOKUP($B28,licbarque97,3))</f>
        <v>NORMAND  FLAVIE</v>
      </c>
      <c r="F28" s="260" t="str">
        <f t="shared" si="24"/>
        <v>FEM</v>
      </c>
      <c r="G28" s="260" t="str">
        <f t="shared" si="25"/>
        <v>CHASSE</v>
      </c>
      <c r="H28" s="264" t="str">
        <f t="shared" si="26"/>
        <v>CHASSE</v>
      </c>
      <c r="I28" s="710">
        <v>1.8645833333333333E-3</v>
      </c>
      <c r="J28" s="889">
        <v>1.8570601851851851E-3</v>
      </c>
      <c r="K28" s="887">
        <f t="shared" si="27"/>
        <v>3.7216435185185182E-3</v>
      </c>
      <c r="L28" s="859">
        <v>7</v>
      </c>
      <c r="M28" s="656"/>
    </row>
    <row r="29" spans="1:15" ht="12" customHeight="1">
      <c r="A29" s="263">
        <v>13477</v>
      </c>
      <c r="B29" s="260">
        <v>1153</v>
      </c>
      <c r="C29" s="260" t="str">
        <f t="shared" si="22"/>
        <v>MANISSIER  VALERIE</v>
      </c>
      <c r="D29" s="260" t="str">
        <f t="shared" si="23"/>
        <v>FEM</v>
      </c>
      <c r="E29" s="260" t="str">
        <f>IF($B29="","",VLOOKUP($B29,licbarque97,3))</f>
        <v xml:space="preserve"> MEYNET CORINNE</v>
      </c>
      <c r="F29" s="260" t="str">
        <f t="shared" si="24"/>
        <v>FEM</v>
      </c>
      <c r="G29" s="260" t="str">
        <f t="shared" si="25"/>
        <v>NIEVROZ</v>
      </c>
      <c r="H29" s="264" t="str">
        <f t="shared" si="26"/>
        <v>NIEVROZ</v>
      </c>
      <c r="I29" s="710">
        <v>1.8653935185185186E-3</v>
      </c>
      <c r="J29" s="889">
        <v>1.8619212962962964E-3</v>
      </c>
      <c r="K29" s="887">
        <f t="shared" si="27"/>
        <v>3.7273148148148152E-3</v>
      </c>
      <c r="L29" s="859">
        <v>8</v>
      </c>
      <c r="M29" s="751"/>
    </row>
    <row r="30" spans="1:15" ht="12" customHeight="1">
      <c r="A30" s="263">
        <v>11589</v>
      </c>
      <c r="B30" s="260">
        <v>1744</v>
      </c>
      <c r="C30" s="260" t="str">
        <f t="shared" si="22"/>
        <v>CUERQ JENNIE</v>
      </c>
      <c r="D30" s="260" t="str">
        <f t="shared" si="23"/>
        <v>FEM</v>
      </c>
      <c r="E30" s="260" t="str">
        <f>IF($B30="","",VLOOKUP($B30,licbarque97,3))</f>
        <v>MARGARIT CAROLINE</v>
      </c>
      <c r="F30" s="260" t="str">
        <f t="shared" si="24"/>
        <v>FEM</v>
      </c>
      <c r="G30" s="260" t="str">
        <f t="shared" si="25"/>
        <v>AMPUIS</v>
      </c>
      <c r="H30" s="264" t="str">
        <f t="shared" si="26"/>
        <v>AMPUIS</v>
      </c>
      <c r="I30" s="710">
        <v>1.7340277777777777E-3</v>
      </c>
      <c r="J30" s="889">
        <v>1.7040509259259259E-3</v>
      </c>
      <c r="K30" s="887">
        <f t="shared" si="27"/>
        <v>3.4380787037037036E-3</v>
      </c>
      <c r="L30" s="859"/>
      <c r="M30" s="656" t="s">
        <v>909</v>
      </c>
    </row>
    <row r="31" spans="1:15" ht="12" customHeight="1" thickBot="1">
      <c r="A31" s="263"/>
      <c r="B31" s="260"/>
      <c r="C31" s="260"/>
      <c r="D31" s="260"/>
      <c r="E31" s="260"/>
      <c r="F31" s="260"/>
      <c r="G31" s="260"/>
      <c r="H31" s="264"/>
      <c r="I31" s="710"/>
      <c r="J31" s="889"/>
      <c r="K31" s="887"/>
      <c r="L31" s="859"/>
      <c r="M31" s="656"/>
    </row>
    <row r="32" spans="1:15" ht="12" customHeight="1">
      <c r="A32" s="950" t="s">
        <v>512</v>
      </c>
      <c r="B32" s="951"/>
      <c r="C32" s="951"/>
      <c r="D32" s="951"/>
      <c r="E32" s="951"/>
      <c r="F32" s="951"/>
      <c r="G32" s="951"/>
      <c r="H32" s="951"/>
      <c r="I32" s="951"/>
      <c r="J32" s="951"/>
      <c r="K32" s="951"/>
      <c r="L32" s="951"/>
      <c r="M32" s="952"/>
    </row>
    <row r="33" spans="1:13" ht="12" customHeight="1">
      <c r="A33" s="265">
        <v>13215</v>
      </c>
      <c r="B33" s="259">
        <v>12649</v>
      </c>
      <c r="C33" s="259" t="str">
        <f>IF($A33="","",VLOOKUP($A33,licbarque97,3))</f>
        <v>DELORD JOSHUA</v>
      </c>
      <c r="D33" s="259" t="str">
        <f>IF(A33="","",VLOOKUP(A33,licbarque97,6))</f>
        <v>CAD</v>
      </c>
      <c r="E33" s="259" t="str">
        <f>IF($B33="","",VLOOKUP($B33,licbarque97,3))</f>
        <v>MARTINEZ    TOM</v>
      </c>
      <c r="F33" s="259" t="str">
        <f>IF(B33="","",VLOOKUP(B33,licbarque97,6))</f>
        <v>JUN</v>
      </c>
      <c r="G33" s="259" t="str">
        <f>IF(A33="","",VLOOKUP(A33,licbarque97,5))</f>
        <v>NIEVROZ</v>
      </c>
      <c r="H33" s="266" t="str">
        <f>IF(B33="","",VLOOKUP(B33,licbarque97,5))</f>
        <v>NIEVROZ</v>
      </c>
      <c r="I33" s="709">
        <v>3.2880787037037041E-3</v>
      </c>
      <c r="J33" s="887">
        <v>3.3134259259259258E-3</v>
      </c>
      <c r="K33" s="887">
        <f>SUM(I33:J33)</f>
        <v>6.6015046296296299E-3</v>
      </c>
      <c r="L33" s="858">
        <f>IF(I33="","",RANK(I33,$I$33:$I$36,1))</f>
        <v>1</v>
      </c>
      <c r="M33" s="885"/>
    </row>
    <row r="34" spans="1:13" ht="12" customHeight="1">
      <c r="A34" s="263">
        <v>12983</v>
      </c>
      <c r="B34" s="260">
        <v>13367</v>
      </c>
      <c r="C34" s="260" t="str">
        <f>IF($A34="","",VLOOKUP($A34,licbarque97,3))</f>
        <v>PARENTI   ENZO</v>
      </c>
      <c r="D34" s="260" t="str">
        <f>IF(A34="","",VLOOKUP(A34,licbarque97,6))</f>
        <v>JUN</v>
      </c>
      <c r="E34" s="260" t="str">
        <f>IF($B34="","",VLOOKUP($B34,licbarque97,3))</f>
        <v>COLUCCI  LINA</v>
      </c>
      <c r="F34" s="260" t="str">
        <f>IF(B34="","",VLOOKUP(B34,licbarque97,6))</f>
        <v>CADTE</v>
      </c>
      <c r="G34" s="260" t="str">
        <f>IF(A34="","",VLOOKUP(A34,licbarque97,5))</f>
        <v>GRIGNY</v>
      </c>
      <c r="H34" s="264" t="str">
        <f>IF(B34="","",VLOOKUP(B34,licbarque97,5))</f>
        <v>GRIGNY</v>
      </c>
      <c r="I34" s="710">
        <v>3.5432870370370371E-3</v>
      </c>
      <c r="J34" s="889">
        <v>3.6420138888888891E-3</v>
      </c>
      <c r="K34" s="887">
        <f>SUM(I34:J34)</f>
        <v>7.1853009259259266E-3</v>
      </c>
      <c r="L34" s="859">
        <f>IF(I34="","",RANK(I34,$I$33:$I$36,1))</f>
        <v>2</v>
      </c>
      <c r="M34" s="656" t="s">
        <v>1126</v>
      </c>
    </row>
    <row r="35" spans="1:13" ht="12" customHeight="1">
      <c r="A35" s="249"/>
      <c r="B35" s="250"/>
      <c r="C35" s="260" t="str">
        <f>IF($A35="","",VLOOKUP($A35,licbarque97,3))</f>
        <v/>
      </c>
      <c r="D35" s="260" t="str">
        <f>IF(A35="","",VLOOKUP(A35,licbarque97,6))</f>
        <v/>
      </c>
      <c r="E35" s="260" t="str">
        <f>IF($B35="","",VLOOKUP($B35,licbarque97,3))</f>
        <v/>
      </c>
      <c r="F35" s="260" t="str">
        <f>IF(B35="","",VLOOKUP(B35,licbarque97,6))</f>
        <v/>
      </c>
      <c r="G35" s="260" t="str">
        <f t="shared" ref="G35:H36" si="28">IF(A35="","",VLOOKUP(A35,licbarque97,5))</f>
        <v/>
      </c>
      <c r="H35" s="264" t="str">
        <f t="shared" si="28"/>
        <v/>
      </c>
      <c r="I35" s="710"/>
      <c r="J35" s="889"/>
      <c r="K35" s="889"/>
      <c r="L35" s="655" t="str">
        <f>IF(I35="","",RANK(I35,$I$33:$I$36,1))</f>
        <v/>
      </c>
      <c r="M35" s="656"/>
    </row>
    <row r="36" spans="1:13" ht="12" customHeight="1" thickBot="1">
      <c r="A36" s="249"/>
      <c r="B36" s="250"/>
      <c r="C36" s="260" t="str">
        <f>IF($A36="","",VLOOKUP($A36,licbarque97,3))</f>
        <v/>
      </c>
      <c r="D36" s="260" t="str">
        <f>IF(A36="","",VLOOKUP(A36,licbarque97,6))</f>
        <v/>
      </c>
      <c r="E36" s="260" t="str">
        <f>IF($B36="","",VLOOKUP($B36,licbarque97,3))</f>
        <v/>
      </c>
      <c r="F36" s="260" t="str">
        <f>IF(B36="","",VLOOKUP(B36,licbarque97,6))</f>
        <v/>
      </c>
      <c r="G36" s="260" t="str">
        <f t="shared" si="28"/>
        <v/>
      </c>
      <c r="H36" s="264" t="str">
        <f t="shared" si="28"/>
        <v/>
      </c>
      <c r="I36" s="710"/>
      <c r="J36" s="889"/>
      <c r="K36" s="889"/>
      <c r="L36" s="655" t="str">
        <f>IF(I36="","",RANK(I36,$I$33:$I$36,1))</f>
        <v/>
      </c>
      <c r="M36" s="754"/>
    </row>
    <row r="37" spans="1:13" ht="12" customHeight="1">
      <c r="A37" s="950" t="s">
        <v>513</v>
      </c>
      <c r="B37" s="951"/>
      <c r="C37" s="951"/>
      <c r="D37" s="951"/>
      <c r="E37" s="951"/>
      <c r="F37" s="951"/>
      <c r="G37" s="951"/>
      <c r="H37" s="951"/>
      <c r="I37" s="951"/>
      <c r="J37" s="951"/>
      <c r="K37" s="951"/>
      <c r="L37" s="951"/>
      <c r="M37" s="952"/>
    </row>
    <row r="38" spans="1:13" ht="12" customHeight="1">
      <c r="A38" s="263">
        <v>1005</v>
      </c>
      <c r="B38" s="260">
        <v>1009</v>
      </c>
      <c r="C38" s="260" t="str">
        <f t="shared" ref="C38:C42" si="29">IF($A38="","",VLOOKUP($A38,licbarque97,3))</f>
        <v>DREVET ANTOINE</v>
      </c>
      <c r="D38" s="260" t="str">
        <f t="shared" ref="D38" si="30">IF(A38="","",VLOOKUP(A38,licbarque97,6))</f>
        <v>VET</v>
      </c>
      <c r="E38" s="260" t="str">
        <f t="shared" ref="E38:E42" si="31">IF($B38="","",VLOOKUP($B38,licbarque97,3))</f>
        <v>MATRAT PASCAL</v>
      </c>
      <c r="F38" s="260" t="str">
        <f t="shared" ref="F38" si="32">IF(B38="","",VLOOKUP(B38,licbarque97,6))</f>
        <v>VET</v>
      </c>
      <c r="G38" s="260" t="str">
        <f t="shared" ref="G38" si="33">IF(A38="","",VLOOKUP(A38,licbarque97,5))</f>
        <v>LOIRE</v>
      </c>
      <c r="H38" s="264" t="str">
        <f t="shared" ref="H38" si="34">IF(B38="","",VLOOKUP(B38,licbarque97,5))</f>
        <v>LOIRE</v>
      </c>
      <c r="I38" s="709">
        <v>3.1636574074074076E-3</v>
      </c>
      <c r="J38" s="887">
        <v>3.133796296296296E-3</v>
      </c>
      <c r="K38" s="887">
        <f t="shared" ref="K38:K41" si="35">SUM(I38:J38)</f>
        <v>6.2974537037037035E-3</v>
      </c>
      <c r="L38" s="858">
        <f>IF(I38="","",RANK(I38,$I$38:$I$42,1))</f>
        <v>1</v>
      </c>
      <c r="M38" s="661"/>
    </row>
    <row r="39" spans="1:13" ht="12" customHeight="1">
      <c r="A39" s="265">
        <v>1852</v>
      </c>
      <c r="B39" s="259">
        <v>1245</v>
      </c>
      <c r="C39" s="260" t="str">
        <f t="shared" si="29"/>
        <v>NORMAND GREGORY</v>
      </c>
      <c r="D39" s="260" t="str">
        <f t="shared" ref="D39:D42" si="36">IF(A39="","",VLOOKUP(A39,licbarque97,6))</f>
        <v>VET</v>
      </c>
      <c r="E39" s="260" t="str">
        <f t="shared" si="31"/>
        <v>NORMAND DAMIEN</v>
      </c>
      <c r="F39" s="260" t="str">
        <f t="shared" ref="F39:F42" si="37">IF(B39="","",VLOOKUP(B39,licbarque97,6))</f>
        <v>VET</v>
      </c>
      <c r="G39" s="260" t="str">
        <f t="shared" ref="G39:H42" si="38">IF(A39="","",VLOOKUP(A39,licbarque97,5))</f>
        <v>CHASSE</v>
      </c>
      <c r="H39" s="264" t="str">
        <f t="shared" si="38"/>
        <v>CHASSE</v>
      </c>
      <c r="I39" s="710">
        <v>3.1718750000000002E-3</v>
      </c>
      <c r="J39" s="889">
        <v>3.1915509259259258E-3</v>
      </c>
      <c r="K39" s="887">
        <f t="shared" si="35"/>
        <v>6.363425925925926E-3</v>
      </c>
      <c r="L39" s="859">
        <f>IF(I39="","",RANK(I39,$I$38:$I$42,1))</f>
        <v>2</v>
      </c>
      <c r="M39" s="656"/>
    </row>
    <row r="40" spans="1:13" ht="12" customHeight="1">
      <c r="A40" s="263">
        <v>1164</v>
      </c>
      <c r="B40" s="260">
        <v>1503</v>
      </c>
      <c r="C40" s="260" t="str">
        <f t="shared" si="29"/>
        <v>MARTINEZ ENRIQUE</v>
      </c>
      <c r="D40" s="260" t="str">
        <f t="shared" si="36"/>
        <v>VET</v>
      </c>
      <c r="E40" s="260" t="str">
        <f t="shared" si="31"/>
        <v>PERRET PATRICK</v>
      </c>
      <c r="F40" s="260" t="str">
        <f t="shared" si="37"/>
        <v>VET</v>
      </c>
      <c r="G40" s="260" t="str">
        <f t="shared" si="38"/>
        <v>NIEVROZ</v>
      </c>
      <c r="H40" s="264" t="str">
        <f t="shared" si="38"/>
        <v>NIEVROZ</v>
      </c>
      <c r="I40" s="710">
        <v>3.3620370370370371E-3</v>
      </c>
      <c r="J40" s="889">
        <v>3.3534722222222225E-3</v>
      </c>
      <c r="K40" s="887">
        <f t="shared" si="35"/>
        <v>6.7155092592592596E-3</v>
      </c>
      <c r="L40" s="859">
        <f>IF(I40="","",RANK(I40,$I$38:$I$42,1))</f>
        <v>3</v>
      </c>
      <c r="M40" s="656"/>
    </row>
    <row r="41" spans="1:13" ht="12" customHeight="1">
      <c r="A41" s="265">
        <v>1218</v>
      </c>
      <c r="B41" s="259">
        <v>1220</v>
      </c>
      <c r="C41" s="259" t="str">
        <f t="shared" si="29"/>
        <v>CELLERY  J.CHARLES</v>
      </c>
      <c r="D41" s="259" t="str">
        <f t="shared" ref="D41" si="39">IF(A41="","",VLOOKUP(A41,licbarque97,6))</f>
        <v>VET</v>
      </c>
      <c r="E41" s="259" t="str">
        <f t="shared" si="31"/>
        <v>PARENTI PAOLO</v>
      </c>
      <c r="F41" s="259" t="str">
        <f t="shared" ref="F41" si="40">IF(B41="","",VLOOKUP(B41,licbarque97,6))</f>
        <v>VET</v>
      </c>
      <c r="G41" s="259" t="str">
        <f t="shared" ref="G41" si="41">IF(A41="","",VLOOKUP(A41,licbarque97,5))</f>
        <v>GRIGNY</v>
      </c>
      <c r="H41" s="266" t="str">
        <f t="shared" ref="H41" si="42">IF(B41="","",VLOOKUP(B41,licbarque97,5))</f>
        <v>GRIGNY</v>
      </c>
      <c r="I41" s="710">
        <v>3.9583333333333337E-3</v>
      </c>
      <c r="J41" s="889">
        <v>3.5400462962962963E-3</v>
      </c>
      <c r="K41" s="887">
        <f t="shared" si="35"/>
        <v>7.49837962962963E-3</v>
      </c>
      <c r="L41" s="859">
        <f>IF(I41="","",RANK(I41,$I$38:$I$42,1))</f>
        <v>4</v>
      </c>
      <c r="M41" s="656"/>
    </row>
    <row r="42" spans="1:13" ht="12" customHeight="1" thickBot="1">
      <c r="A42" s="249"/>
      <c r="B42" s="250"/>
      <c r="C42" s="260" t="str">
        <f t="shared" si="29"/>
        <v/>
      </c>
      <c r="D42" s="260" t="str">
        <f t="shared" si="36"/>
        <v/>
      </c>
      <c r="E42" s="260" t="str">
        <f t="shared" si="31"/>
        <v/>
      </c>
      <c r="F42" s="260" t="str">
        <f t="shared" si="37"/>
        <v/>
      </c>
      <c r="G42" s="260" t="str">
        <f t="shared" si="38"/>
        <v/>
      </c>
      <c r="H42" s="264" t="str">
        <f t="shared" si="38"/>
        <v/>
      </c>
      <c r="I42" s="710"/>
      <c r="J42" s="889"/>
      <c r="K42" s="889"/>
      <c r="L42" s="655" t="str">
        <f>IF(I42="","",RANK(I42,$I$38:$I$42,1))</f>
        <v/>
      </c>
      <c r="M42" s="656"/>
    </row>
    <row r="43" spans="1:13" ht="12" customHeight="1">
      <c r="A43" s="950" t="s">
        <v>514</v>
      </c>
      <c r="B43" s="951"/>
      <c r="C43" s="951"/>
      <c r="D43" s="951"/>
      <c r="E43" s="951"/>
      <c r="F43" s="951"/>
      <c r="G43" s="951"/>
      <c r="H43" s="951"/>
      <c r="I43" s="951"/>
      <c r="J43" s="951"/>
      <c r="K43" s="951"/>
      <c r="L43" s="951"/>
      <c r="M43" s="952"/>
    </row>
    <row r="44" spans="1:13" ht="12" customHeight="1">
      <c r="A44" s="263">
        <v>1022</v>
      </c>
      <c r="B44" s="260">
        <v>11191</v>
      </c>
      <c r="C44" s="260" t="str">
        <f>IF($A44="","",VLOOKUP($A44,licbarque97,3))</f>
        <v>MATRAT NICOLAS</v>
      </c>
      <c r="D44" s="260" t="str">
        <f>IF(A44="","",VLOOKUP(A44,licbarque97,6))</f>
        <v>SEN</v>
      </c>
      <c r="E44" s="260" t="str">
        <f>IF($B44="","",VLOOKUP($B44,licbarque97,3))</f>
        <v>MONIN SEBASTIEN</v>
      </c>
      <c r="F44" s="260" t="str">
        <f>IF(B44="","",VLOOKUP(B44,licbarque97,6))</f>
        <v>SEN</v>
      </c>
      <c r="G44" s="260" t="str">
        <f t="shared" ref="G44:H46" si="43">IF(A44="","",VLOOKUP(A44,licbarque97,5))</f>
        <v>LOIRE</v>
      </c>
      <c r="H44" s="264" t="str">
        <f t="shared" si="43"/>
        <v>LOIRE</v>
      </c>
      <c r="I44" s="710">
        <v>3.1403935185185185E-3</v>
      </c>
      <c r="J44" s="889">
        <v>3.1030092592592593E-3</v>
      </c>
      <c r="K44" s="887">
        <f>SUM(I44:J44)</f>
        <v>6.2434027777777783E-3</v>
      </c>
      <c r="L44" s="859">
        <f>IF(I44="","",RANK(I44,$I$44:$I$48,1))</f>
        <v>1</v>
      </c>
      <c r="M44" s="656"/>
    </row>
    <row r="45" spans="1:13" ht="12" customHeight="1">
      <c r="A45" s="263">
        <v>1010</v>
      </c>
      <c r="B45" s="260" t="s">
        <v>1118</v>
      </c>
      <c r="C45" s="260" t="str">
        <f>IF($A45="","",VLOOKUP($A45,licbarque97,3))</f>
        <v>BERAUD GERARD</v>
      </c>
      <c r="D45" s="260" t="str">
        <f>IF(A45="","",VLOOKUP(A45,licbarque97,6))</f>
        <v>VET</v>
      </c>
      <c r="E45" s="260" t="str">
        <f>IF($B45="","",VLOOKUP($B45,licbarque97,3))</f>
        <v>BERAUD LOIC</v>
      </c>
      <c r="F45" s="260" t="str">
        <f>IF(B45="","",VLOOKUP(B45,licbarque97,6))</f>
        <v>SEM</v>
      </c>
      <c r="G45" s="260" t="str">
        <f t="shared" si="43"/>
        <v>LOIRE</v>
      </c>
      <c r="H45" s="264" t="str">
        <f t="shared" si="43"/>
        <v>LOIRE</v>
      </c>
      <c r="I45" s="710">
        <v>3.3532407407407413E-3</v>
      </c>
      <c r="J45" s="889">
        <v>3.3378472222222221E-3</v>
      </c>
      <c r="K45" s="887">
        <f>SUM(I45:J45)</f>
        <v>6.6910879629629629E-3</v>
      </c>
      <c r="L45" s="859">
        <f>IF(I45="","",RANK(I45,$I$44:$I$48,1))</f>
        <v>2</v>
      </c>
      <c r="M45" s="656"/>
    </row>
    <row r="46" spans="1:13" ht="12" customHeight="1">
      <c r="A46" s="263">
        <v>1219</v>
      </c>
      <c r="B46" s="260">
        <v>12401</v>
      </c>
      <c r="C46" s="260" t="str">
        <f>IF($A46="","",VLOOKUP($A46,licbarque97,3))</f>
        <v>CUERQ LUC</v>
      </c>
      <c r="D46" s="260" t="str">
        <f>IF(A46="","",VLOOKUP(A46,licbarque97,6))</f>
        <v>VET</v>
      </c>
      <c r="E46" s="260" t="str">
        <f>IF($B46="","",VLOOKUP($B46,licbarque97,3))</f>
        <v>FROUGEROUX J. MICHEL</v>
      </c>
      <c r="F46" s="260" t="str">
        <f>IF(B46="","",VLOOKUP(B46,licbarque97,6))</f>
        <v>VET</v>
      </c>
      <c r="G46" s="260" t="str">
        <f t="shared" si="43"/>
        <v>GRIGNY</v>
      </c>
      <c r="H46" s="264" t="str">
        <f t="shared" si="43"/>
        <v>GRIGNY</v>
      </c>
      <c r="I46" s="710">
        <v>3.603125E-3</v>
      </c>
      <c r="J46" s="889">
        <v>3.5068287037037038E-3</v>
      </c>
      <c r="K46" s="887">
        <f>SUM(I46:J46)</f>
        <v>7.1099537037037034E-3</v>
      </c>
      <c r="L46" s="859">
        <f>IF(I46="","",RANK(I46,$I$44:$I$48,1))</f>
        <v>3</v>
      </c>
      <c r="M46" s="656"/>
    </row>
    <row r="47" spans="1:13" ht="12" customHeight="1">
      <c r="A47" s="249"/>
      <c r="B47" s="250"/>
      <c r="C47" s="260"/>
      <c r="D47" s="260"/>
      <c r="E47" s="260"/>
      <c r="F47" s="260"/>
      <c r="G47" s="260"/>
      <c r="H47" s="264"/>
      <c r="I47" s="710"/>
      <c r="J47" s="889"/>
      <c r="K47" s="889"/>
      <c r="L47" s="655"/>
      <c r="M47" s="656"/>
    </row>
    <row r="48" spans="1:13" ht="12" customHeight="1">
      <c r="A48" s="249"/>
      <c r="B48" s="250"/>
      <c r="C48" s="260" t="str">
        <f t="shared" ref="C48" si="44">IF($A48="","",VLOOKUP($A48,licbarque97,3))</f>
        <v/>
      </c>
      <c r="D48" s="260" t="str">
        <f t="shared" ref="D48" si="45">IF(A48="","",VLOOKUP(A48,licbarque97,6))</f>
        <v/>
      </c>
      <c r="E48" s="260" t="str">
        <f t="shared" ref="E48" si="46">IF($B48="","",VLOOKUP($B48,licbarque97,3))</f>
        <v/>
      </c>
      <c r="F48" s="260" t="str">
        <f t="shared" ref="F48" si="47">IF(B48="","",VLOOKUP(B48,licbarque97,6))</f>
        <v/>
      </c>
      <c r="G48" s="260" t="str">
        <f t="shared" ref="G48:H48" si="48">IF(A48="","",VLOOKUP(A48,licbarque97,5))</f>
        <v/>
      </c>
      <c r="H48" s="264" t="str">
        <f t="shared" si="48"/>
        <v/>
      </c>
      <c r="I48" s="710"/>
      <c r="J48" s="889"/>
      <c r="K48" s="889"/>
      <c r="L48" s="655" t="str">
        <f>IF(I48="","",RANK(I48,$I$44:$I$48,1))</f>
        <v/>
      </c>
      <c r="M48" s="656"/>
    </row>
  </sheetData>
  <sortState xmlns:xlrd2="http://schemas.microsoft.com/office/spreadsheetml/2017/richdata2" ref="A44:K46">
    <sortCondition ref="K44:K46"/>
  </sortState>
  <mergeCells count="8">
    <mergeCell ref="A37:M37"/>
    <mergeCell ref="A43:M43"/>
    <mergeCell ref="A1:M1"/>
    <mergeCell ref="A3:M3"/>
    <mergeCell ref="A11:M11"/>
    <mergeCell ref="A18:M18"/>
    <mergeCell ref="A21:M21"/>
    <mergeCell ref="A32:M32"/>
  </mergeCells>
  <phoneticPr fontId="2" type="noConversion"/>
  <printOptions horizontalCentered="1"/>
  <pageMargins left="0.25" right="0.25" top="0.75" bottom="0.75" header="0.3" footer="0.3"/>
  <pageSetup paperSize="9" scale="91" fitToHeight="0" orientation="landscape" horizontalDpi="300" verticalDpi="300" r:id="rId1"/>
  <headerFooter>
    <oddFooter xml:space="preserve">&amp;L&amp;"Arial,Gras"&amp;12&amp;F  /  &amp;A&amp;C&amp;P/&amp;N&amp;R&amp;KFF0000Edition du:&amp;D_&amp;T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C7A98-5680-4221-A570-C8B075053BF1}">
  <sheetPr>
    <tabColor rgb="FF00B0F0"/>
    <pageSetUpPr fitToPage="1"/>
  </sheetPr>
  <dimension ref="A1:AA48"/>
  <sheetViews>
    <sheetView showZeros="0" zoomScaleNormal="100" zoomScaleSheetLayoutView="106" workbookViewId="0">
      <selection activeCell="Q23" sqref="Q23"/>
    </sheetView>
  </sheetViews>
  <sheetFormatPr baseColWidth="10" defaultColWidth="11.44140625" defaultRowHeight="12" customHeight="1"/>
  <cols>
    <col min="1" max="1" width="6.77734375" style="269" customWidth="1"/>
    <col min="2" max="2" width="6.77734375" style="244" customWidth="1"/>
    <col min="3" max="3" width="23.77734375" style="244" customWidth="1"/>
    <col min="4" max="4" width="6.77734375" style="270" customWidth="1"/>
    <col min="5" max="5" width="23.77734375" style="271" customWidth="1"/>
    <col min="6" max="6" width="6.77734375" style="270" customWidth="1"/>
    <col min="7" max="7" width="11.77734375" style="242" customWidth="1"/>
    <col min="8" max="8" width="11.77734375" style="272" customWidth="1"/>
    <col min="9" max="11" width="9.21875" style="715" customWidth="1"/>
    <col min="12" max="12" width="12" style="357" customWidth="1"/>
    <col min="13" max="13" width="10.77734375" style="358" customWidth="1"/>
    <col min="14" max="14" width="11.44140625" style="243"/>
    <col min="15" max="15" width="11.44140625" style="241"/>
    <col min="16" max="16" width="13.44140625" style="242" customWidth="1"/>
    <col min="17" max="16384" width="11.44140625" style="242"/>
  </cols>
  <sheetData>
    <row r="1" spans="1:27" ht="25.05" customHeight="1">
      <c r="A1" s="946" t="str">
        <f ca="1">MID(CELL("filename",$A$1),FIND("]",CELL("filename",$A$1))+1,32)&amp;" "&amp;AN</f>
        <v>ROANNE (2) 2026</v>
      </c>
      <c r="B1" s="947"/>
      <c r="C1" s="947"/>
      <c r="D1" s="947"/>
      <c r="E1" s="947"/>
      <c r="F1" s="947"/>
      <c r="G1" s="947"/>
      <c r="H1" s="947"/>
      <c r="I1" s="947"/>
      <c r="J1" s="947"/>
      <c r="K1" s="947"/>
      <c r="L1" s="947"/>
      <c r="M1" s="948"/>
      <c r="N1" s="240"/>
    </row>
    <row r="2" spans="1:27" ht="15" customHeight="1" thickBot="1">
      <c r="A2" s="649" t="s">
        <v>666</v>
      </c>
      <c r="B2" s="650" t="s">
        <v>667</v>
      </c>
      <c r="C2" s="650" t="s">
        <v>668</v>
      </c>
      <c r="D2" s="650" t="s">
        <v>669</v>
      </c>
      <c r="E2" s="650" t="s">
        <v>670</v>
      </c>
      <c r="F2" s="650" t="s">
        <v>671</v>
      </c>
      <c r="G2" s="650" t="s">
        <v>672</v>
      </c>
      <c r="H2" s="650" t="s">
        <v>673</v>
      </c>
      <c r="I2" s="708" t="s">
        <v>1121</v>
      </c>
      <c r="J2" s="708" t="s">
        <v>1122</v>
      </c>
      <c r="K2" s="886" t="s">
        <v>1124</v>
      </c>
      <c r="L2" s="651" t="s">
        <v>557</v>
      </c>
      <c r="M2" s="652" t="s">
        <v>630</v>
      </c>
      <c r="N2" s="240"/>
    </row>
    <row r="3" spans="1:27" s="245" customFormat="1" ht="21.75" customHeight="1">
      <c r="A3" s="950" t="s">
        <v>515</v>
      </c>
      <c r="B3" s="951"/>
      <c r="C3" s="951"/>
      <c r="D3" s="951"/>
      <c r="E3" s="951"/>
      <c r="F3" s="951"/>
      <c r="G3" s="951"/>
      <c r="H3" s="951"/>
      <c r="I3" s="951"/>
      <c r="J3" s="951"/>
      <c r="K3" s="951"/>
      <c r="L3" s="951"/>
      <c r="M3" s="952"/>
      <c r="N3" s="243"/>
      <c r="O3" s="273"/>
    </row>
    <row r="4" spans="1:27" ht="14.25" customHeight="1">
      <c r="A4" s="263">
        <v>13158</v>
      </c>
      <c r="B4" s="260">
        <v>12837</v>
      </c>
      <c r="C4" s="260" t="str">
        <f>IF($A4="","",VLOOKUP($A4,licbarque97,3))</f>
        <v>CUERQ LOLA</v>
      </c>
      <c r="D4" s="752" t="str">
        <f>IF(A4="","",VLOOKUP(A4,licbarque97,6))</f>
        <v>CADTE</v>
      </c>
      <c r="E4" s="260" t="str">
        <f>IF($B4="","",VLOOKUP($B4,licbarque97,3))</f>
        <v>MARGARIT  ORLANE</v>
      </c>
      <c r="F4" s="260" t="str">
        <f>IF(B4="","",VLOOKUP(B4,licbarque97,6))</f>
        <v>CADTE</v>
      </c>
      <c r="G4" s="260" t="str">
        <f t="shared" ref="G4:H7" si="0">IF(A4="","",VLOOKUP(A4,licbarque97,5))</f>
        <v>AMPUIS</v>
      </c>
      <c r="H4" s="264" t="str">
        <f t="shared" si="0"/>
        <v>AMPUIS</v>
      </c>
      <c r="I4" s="709">
        <v>1.6680555555555557E-3</v>
      </c>
      <c r="J4" s="887">
        <v>1.700810185185185E-3</v>
      </c>
      <c r="K4" s="887">
        <f>SUM(I4:J4)</f>
        <v>3.3688657407407408E-3</v>
      </c>
      <c r="L4" s="858">
        <f t="shared" ref="L4:L10" si="1">IF(I4="","",RANK(I4,$I$4:$I$10,1))</f>
        <v>1</v>
      </c>
      <c r="M4" s="654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5" spans="1:27" ht="14.25" customHeight="1">
      <c r="A5" s="265">
        <v>12986</v>
      </c>
      <c r="B5" s="259">
        <v>13320</v>
      </c>
      <c r="C5" s="260" t="str">
        <f>IF($A5="","",VLOOKUP($A5,licbarque97,3))</f>
        <v>MARTINEZ LISA</v>
      </c>
      <c r="D5" s="260" t="str">
        <f>IF(A5="","",VLOOKUP(A5,licbarque97,6))</f>
        <v>CADTE</v>
      </c>
      <c r="E5" s="260" t="str">
        <f>IF($B5="","",VLOOKUP($B5,licbarque97,3))</f>
        <v>MARTINEZ LUCIE</v>
      </c>
      <c r="F5" s="260" t="str">
        <f>IF(B5="","",VLOOKUP(B5,licbarque97,6))</f>
        <v>MINIME</v>
      </c>
      <c r="G5" s="260" t="str">
        <f t="shared" si="0"/>
        <v>NIEVROZ</v>
      </c>
      <c r="H5" s="264" t="str">
        <f t="shared" si="0"/>
        <v>NIEVROZ</v>
      </c>
      <c r="I5" s="760">
        <v>1.7201388888888889E-3</v>
      </c>
      <c r="J5" s="888">
        <v>1.7082175925925926E-3</v>
      </c>
      <c r="K5" s="887">
        <f>SUM(I5:J5)</f>
        <v>3.4283564814814814E-3</v>
      </c>
      <c r="L5" s="858">
        <f t="shared" si="1"/>
        <v>2</v>
      </c>
      <c r="M5" s="772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</row>
    <row r="6" spans="1:27" ht="14.25" customHeight="1">
      <c r="A6" s="865">
        <v>12650</v>
      </c>
      <c r="B6" s="847">
        <v>12979</v>
      </c>
      <c r="C6" s="260" t="str">
        <f>IF($A6="","",VLOOKUP($A6,licbarque97,3))</f>
        <v>NORMAND  JUSTINE</v>
      </c>
      <c r="D6" s="260" t="str">
        <f>IF(A6="","",VLOOKUP(A6,licbarque97,6))</f>
        <v>MINIME</v>
      </c>
      <c r="E6" s="260" t="str">
        <f>IF($B6="","",VLOOKUP($B6,licbarque97,3))</f>
        <v>CLECHET GARANCE</v>
      </c>
      <c r="F6" s="260" t="str">
        <f>IF(B6="","",VLOOKUP(B6,licbarque97,6))</f>
        <v>CADTE</v>
      </c>
      <c r="G6" s="260" t="str">
        <f t="shared" si="0"/>
        <v>CHASSE</v>
      </c>
      <c r="H6" s="264" t="str">
        <f t="shared" si="0"/>
        <v>CHASSE</v>
      </c>
      <c r="I6" s="710">
        <v>1.8059027777777778E-3</v>
      </c>
      <c r="J6" s="889">
        <v>1.8429398148148146E-3</v>
      </c>
      <c r="K6" s="887">
        <f>SUM(I6:J6)</f>
        <v>3.6488425925925924E-3</v>
      </c>
      <c r="L6" s="858">
        <f t="shared" si="1"/>
        <v>3</v>
      </c>
      <c r="M6" s="754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</row>
    <row r="7" spans="1:27" ht="14.25" customHeight="1">
      <c r="A7" s="865">
        <v>13661</v>
      </c>
      <c r="B7" s="847">
        <v>13671</v>
      </c>
      <c r="C7" s="260" t="str">
        <f>IF($A7="","",VLOOKUP($A7,licbarque97,3))</f>
        <v>MOREL ALEXIA</v>
      </c>
      <c r="D7" s="260" t="str">
        <f>IF(A7="","",VLOOKUP(A7,licbarque97,6))</f>
        <v>CADTE</v>
      </c>
      <c r="E7" s="260" t="str">
        <f>IF($B7="","",VLOOKUP($B7,licbarque97,3))</f>
        <v>DOS SANTOS  PAULINE</v>
      </c>
      <c r="F7" s="260" t="str">
        <f>IF(B7="","",VLOOKUP(B7,licbarque97,6))</f>
        <v>CADTE</v>
      </c>
      <c r="G7" s="260" t="str">
        <f t="shared" si="0"/>
        <v>AMPUIS</v>
      </c>
      <c r="H7" s="264" t="str">
        <f t="shared" si="0"/>
        <v>AMPUIS</v>
      </c>
      <c r="I7" s="710">
        <v>1.8395833333333333E-3</v>
      </c>
      <c r="J7" s="889">
        <v>1.8506944444444445E-3</v>
      </c>
      <c r="K7" s="887">
        <f>SUM(I7:J7)</f>
        <v>3.6902777777777776E-3</v>
      </c>
      <c r="L7" s="858">
        <f t="shared" si="1"/>
        <v>4</v>
      </c>
      <c r="M7" s="656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</row>
    <row r="8" spans="1:27" ht="14.25" customHeight="1">
      <c r="A8" s="265"/>
      <c r="B8" s="259"/>
      <c r="C8" s="260" t="str">
        <f t="shared" ref="C8:C10" si="2">IF($A8="","",VLOOKUP($A8,licbarque97,3))</f>
        <v/>
      </c>
      <c r="D8" s="260" t="str">
        <f t="shared" ref="D8:D10" si="3">IF(A8="","",VLOOKUP(A8,licbarque97,6))</f>
        <v/>
      </c>
      <c r="E8" s="260" t="str">
        <f t="shared" ref="E8:E10" si="4">IF($B8="","",VLOOKUP($B8,licbarque97,3))</f>
        <v/>
      </c>
      <c r="F8" s="260" t="str">
        <f t="shared" ref="F8:F10" si="5">IF(B8="","",VLOOKUP(B8,licbarque97,6))</f>
        <v/>
      </c>
      <c r="G8" s="260" t="str">
        <f t="shared" ref="G8:H10" si="6">IF(A8="","",VLOOKUP(A8,licbarque97,5))</f>
        <v/>
      </c>
      <c r="H8" s="264" t="str">
        <f t="shared" si="6"/>
        <v/>
      </c>
      <c r="I8" s="710"/>
      <c r="J8" s="889"/>
      <c r="K8" s="887">
        <f t="shared" ref="K8:K10" si="7">SUM(I8:J8)</f>
        <v>0</v>
      </c>
      <c r="L8" s="655" t="str">
        <f t="shared" si="1"/>
        <v/>
      </c>
      <c r="M8" s="754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</row>
    <row r="9" spans="1:27" ht="14.25" customHeight="1">
      <c r="A9" s="249"/>
      <c r="B9" s="250"/>
      <c r="C9" s="260" t="str">
        <f t="shared" si="2"/>
        <v/>
      </c>
      <c r="D9" s="260" t="str">
        <f t="shared" si="3"/>
        <v/>
      </c>
      <c r="E9" s="260" t="str">
        <f t="shared" si="4"/>
        <v/>
      </c>
      <c r="F9" s="260" t="str">
        <f t="shared" si="5"/>
        <v/>
      </c>
      <c r="G9" s="260" t="str">
        <f t="shared" si="6"/>
        <v/>
      </c>
      <c r="H9" s="264" t="str">
        <f t="shared" si="6"/>
        <v/>
      </c>
      <c r="I9" s="710"/>
      <c r="J9" s="889"/>
      <c r="K9" s="887">
        <f t="shared" si="7"/>
        <v>0</v>
      </c>
      <c r="L9" s="655" t="str">
        <f t="shared" si="1"/>
        <v/>
      </c>
      <c r="M9" s="656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</row>
    <row r="10" spans="1:27" ht="14.25" customHeight="1" thickBot="1">
      <c r="A10" s="249"/>
      <c r="B10" s="250"/>
      <c r="C10" s="260" t="str">
        <f t="shared" si="2"/>
        <v/>
      </c>
      <c r="D10" s="260" t="str">
        <f t="shared" si="3"/>
        <v/>
      </c>
      <c r="E10" s="260" t="str">
        <f t="shared" si="4"/>
        <v/>
      </c>
      <c r="F10" s="260" t="str">
        <f t="shared" si="5"/>
        <v/>
      </c>
      <c r="G10" s="260" t="str">
        <f t="shared" si="6"/>
        <v/>
      </c>
      <c r="H10" s="264" t="str">
        <f t="shared" si="6"/>
        <v/>
      </c>
      <c r="I10" s="710"/>
      <c r="J10" s="889"/>
      <c r="K10" s="887">
        <f t="shared" si="7"/>
        <v>0</v>
      </c>
      <c r="L10" s="655" t="str">
        <f t="shared" si="1"/>
        <v/>
      </c>
      <c r="M10" s="656"/>
      <c r="N10" s="4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</row>
    <row r="11" spans="1:27" ht="13.05" customHeight="1">
      <c r="A11" s="950" t="s">
        <v>508</v>
      </c>
      <c r="B11" s="951"/>
      <c r="C11" s="951"/>
      <c r="D11" s="951"/>
      <c r="E11" s="951"/>
      <c r="F11" s="951"/>
      <c r="G11" s="951"/>
      <c r="H11" s="951"/>
      <c r="I11" s="951"/>
      <c r="J11" s="951"/>
      <c r="K11" s="951"/>
      <c r="L11" s="951"/>
      <c r="M11" s="952"/>
    </row>
    <row r="12" spans="1:27" ht="0.75" customHeight="1">
      <c r="A12" s="247"/>
      <c r="B12" s="248"/>
      <c r="C12" s="259" t="str">
        <f t="shared" ref="C12:C20" si="8">IF($A12="","",VLOOKUP($A12,licbarque97,3))</f>
        <v/>
      </c>
      <c r="D12" s="259" t="str">
        <f t="shared" ref="D12:D13" si="9">IF(A12="","",VLOOKUP(A12,licbarque97,6))</f>
        <v/>
      </c>
      <c r="E12" s="259" t="str">
        <f t="shared" ref="E12:E20" si="10">IF($B12="","",VLOOKUP($B12,licbarque97,3))</f>
        <v/>
      </c>
      <c r="F12" s="259" t="str">
        <f t="shared" ref="F12:F13" si="11">IF(B12="","",VLOOKUP(B12,licbarque97,6))</f>
        <v/>
      </c>
      <c r="G12" s="259" t="str">
        <f t="shared" ref="G12:H17" si="12">IF(A12="","",VLOOKUP(A12,licbarque97,5))</f>
        <v/>
      </c>
      <c r="H12" s="266" t="str">
        <f t="shared" si="12"/>
        <v/>
      </c>
      <c r="I12" s="709"/>
      <c r="J12" s="887"/>
      <c r="K12" s="887"/>
      <c r="L12" s="653" t="str">
        <f t="shared" ref="L12:L17" si="13">IF(I12="","",RANK(I12,$I$12:$I$17,1))</f>
        <v/>
      </c>
      <c r="M12" s="654"/>
    </row>
    <row r="13" spans="1:27" ht="12.75" hidden="1" customHeight="1" thickBot="1">
      <c r="A13" s="249"/>
      <c r="B13" s="250"/>
      <c r="C13" s="260" t="str">
        <f t="shared" si="8"/>
        <v/>
      </c>
      <c r="D13" s="260" t="str">
        <f t="shared" si="9"/>
        <v/>
      </c>
      <c r="E13" s="260" t="str">
        <f t="shared" si="10"/>
        <v/>
      </c>
      <c r="F13" s="260" t="str">
        <f t="shared" si="11"/>
        <v/>
      </c>
      <c r="G13" s="260" t="str">
        <f t="shared" si="12"/>
        <v/>
      </c>
      <c r="H13" s="264" t="str">
        <f t="shared" si="12"/>
        <v/>
      </c>
      <c r="I13" s="710"/>
      <c r="J13" s="889"/>
      <c r="K13" s="889"/>
      <c r="L13" s="655" t="str">
        <f t="shared" si="13"/>
        <v/>
      </c>
      <c r="M13" s="656"/>
    </row>
    <row r="14" spans="1:27" s="245" customFormat="1" ht="10.199999999999999">
      <c r="A14" s="263">
        <v>13656</v>
      </c>
      <c r="B14" s="260">
        <v>13580</v>
      </c>
      <c r="C14" s="260" t="str">
        <f>IF($A14="","",VLOOKUP($A14,licbarque97,3))</f>
        <v>GENTIN   TOM</v>
      </c>
      <c r="D14" s="260" t="str">
        <f>IF(A14="","",VLOOKUP(A14,licbarque97,6))</f>
        <v>MINIME</v>
      </c>
      <c r="E14" s="260" t="str">
        <f>IF($B14="","",VLOOKUP($B14,licbarque97,3))</f>
        <v>DREVET AMAURY</v>
      </c>
      <c r="F14" s="260" t="str">
        <f>IF(B14="","",VLOOKUP(B14,licbarque97,6))</f>
        <v>CDT</v>
      </c>
      <c r="G14" s="260" t="str">
        <f t="shared" si="12"/>
        <v>LOIRE</v>
      </c>
      <c r="H14" s="264" t="str">
        <f t="shared" si="12"/>
        <v>LOIRE</v>
      </c>
      <c r="I14" s="710">
        <v>1.7364583333333333E-3</v>
      </c>
      <c r="J14" s="889">
        <v>1.7706018518518518E-3</v>
      </c>
      <c r="K14" s="887">
        <f t="shared" ref="K14:K15" si="14">SUM(I14:J14)</f>
        <v>3.5070601851851851E-3</v>
      </c>
      <c r="L14" s="859">
        <f t="shared" si="13"/>
        <v>1</v>
      </c>
      <c r="M14" s="656"/>
      <c r="N14" s="243"/>
      <c r="O14" s="273"/>
    </row>
    <row r="15" spans="1:27" ht="13.05" customHeight="1">
      <c r="A15" s="263">
        <v>13020</v>
      </c>
      <c r="B15" s="260">
        <v>13672</v>
      </c>
      <c r="C15" s="260" t="str">
        <f>IF($A15="","",VLOOKUP($A15,licbarque97,3))</f>
        <v>MARGARIT LEANDRE</v>
      </c>
      <c r="D15" s="260" t="str">
        <f>IF(A15="","",VLOOKUP(A15,licbarque97,6))</f>
        <v>MINIME</v>
      </c>
      <c r="E15" s="260" t="str">
        <f>IF($B15="","",VLOOKUP($B15,licbarque97,3))</f>
        <v>DOS SANTOS Elise</v>
      </c>
      <c r="F15" s="260" t="str">
        <f>IF(B15="","",VLOOKUP(B15,licbarque97,6))</f>
        <v>CADTE</v>
      </c>
      <c r="G15" s="260" t="str">
        <f t="shared" si="12"/>
        <v>AMPUIS</v>
      </c>
      <c r="H15" s="264" t="str">
        <f t="shared" si="12"/>
        <v>AMPUIS</v>
      </c>
      <c r="I15" s="710">
        <v>2.1025462962962964E-3</v>
      </c>
      <c r="J15" s="889">
        <v>2.1035879629629629E-3</v>
      </c>
      <c r="K15" s="887">
        <f t="shared" si="14"/>
        <v>4.2061342592592593E-3</v>
      </c>
      <c r="L15" s="859">
        <f t="shared" si="13"/>
        <v>2</v>
      </c>
      <c r="M15" s="656" t="s">
        <v>1126</v>
      </c>
    </row>
    <row r="16" spans="1:27" s="245" customFormat="1" ht="12" customHeight="1">
      <c r="A16" s="249"/>
      <c r="B16" s="250"/>
      <c r="C16" s="260" t="str">
        <f>IF($A16="","",VLOOKUP($A16,licbarque97,3))</f>
        <v/>
      </c>
      <c r="D16" s="260" t="str">
        <f>IF(A16="","",VLOOKUP(A16,licbarque97,6))</f>
        <v/>
      </c>
      <c r="E16" s="260" t="str">
        <f>IF($B16="","",VLOOKUP($B16,licbarque97,3))</f>
        <v/>
      </c>
      <c r="F16" s="260" t="str">
        <f>IF(B16="","",VLOOKUP(B16,licbarque97,6))</f>
        <v/>
      </c>
      <c r="G16" s="260" t="str">
        <f t="shared" si="12"/>
        <v/>
      </c>
      <c r="H16" s="264" t="str">
        <f t="shared" si="12"/>
        <v/>
      </c>
      <c r="I16" s="710"/>
      <c r="J16" s="889"/>
      <c r="K16" s="889"/>
      <c r="L16" s="655" t="str">
        <f t="shared" si="13"/>
        <v/>
      </c>
      <c r="M16" s="656"/>
      <c r="N16" s="243"/>
      <c r="O16" s="273"/>
    </row>
    <row r="17" spans="1:15" ht="13.05" customHeight="1" thickBot="1">
      <c r="A17" s="249"/>
      <c r="B17" s="250"/>
      <c r="C17" s="260" t="str">
        <f>IF($A17="","",VLOOKUP($A17,licbarque97,3))</f>
        <v/>
      </c>
      <c r="D17" s="260" t="str">
        <f>IF(A17="","",VLOOKUP(A17,licbarque97,6))</f>
        <v/>
      </c>
      <c r="E17" s="260" t="str">
        <f>IF($B17="","",VLOOKUP($B17,licbarque97,3))</f>
        <v/>
      </c>
      <c r="F17" s="260" t="str">
        <f>IF(B17="","",VLOOKUP(B17,licbarque97,6))</f>
        <v/>
      </c>
      <c r="G17" s="260" t="str">
        <f t="shared" si="12"/>
        <v/>
      </c>
      <c r="H17" s="264" t="str">
        <f t="shared" si="12"/>
        <v/>
      </c>
      <c r="I17" s="710"/>
      <c r="J17" s="889"/>
      <c r="K17" s="889"/>
      <c r="L17" s="655" t="str">
        <f t="shared" si="13"/>
        <v/>
      </c>
      <c r="M17" s="656"/>
    </row>
    <row r="18" spans="1:15" s="245" customFormat="1" ht="19.5" customHeight="1">
      <c r="A18" s="950" t="s">
        <v>509</v>
      </c>
      <c r="B18" s="951"/>
      <c r="C18" s="951"/>
      <c r="D18" s="951"/>
      <c r="E18" s="951"/>
      <c r="F18" s="951"/>
      <c r="G18" s="951"/>
      <c r="H18" s="951"/>
      <c r="I18" s="951"/>
      <c r="J18" s="951"/>
      <c r="K18" s="951"/>
      <c r="L18" s="951"/>
      <c r="M18" s="952"/>
      <c r="N18" s="243"/>
      <c r="O18" s="273"/>
    </row>
    <row r="19" spans="1:15" ht="13.05" customHeight="1">
      <c r="A19" s="249"/>
      <c r="B19" s="250"/>
      <c r="C19" s="260" t="str">
        <f t="shared" si="8"/>
        <v/>
      </c>
      <c r="D19" s="260" t="str">
        <f t="shared" ref="D19:D20" si="15">IF(A19="","",VLOOKUP(A19,licbarque97,6))</f>
        <v/>
      </c>
      <c r="E19" s="260" t="str">
        <f t="shared" si="10"/>
        <v/>
      </c>
      <c r="F19" s="260" t="str">
        <f t="shared" ref="F19:F20" si="16">IF(B19="","",VLOOKUP(B19,licbarque97,6))</f>
        <v/>
      </c>
      <c r="G19" s="260" t="str">
        <f t="shared" ref="G19:H20" si="17">IF(A19="","",VLOOKUP(A19,licbarque97,5))</f>
        <v/>
      </c>
      <c r="H19" s="264" t="str">
        <f t="shared" si="17"/>
        <v/>
      </c>
      <c r="I19" s="709"/>
      <c r="J19" s="887"/>
      <c r="K19" s="887"/>
      <c r="L19" s="653" t="str">
        <f>IF(I19="","",RANK(I19,$I$19:$I$20,1))</f>
        <v/>
      </c>
      <c r="M19" s="656"/>
    </row>
    <row r="20" spans="1:15" ht="13.05" customHeight="1" thickBot="1">
      <c r="A20" s="249"/>
      <c r="B20" s="250"/>
      <c r="C20" s="260" t="str">
        <f t="shared" si="8"/>
        <v/>
      </c>
      <c r="D20" s="260" t="str">
        <f t="shared" si="15"/>
        <v/>
      </c>
      <c r="E20" s="260" t="str">
        <f t="shared" si="10"/>
        <v/>
      </c>
      <c r="F20" s="260" t="str">
        <f t="shared" si="16"/>
        <v/>
      </c>
      <c r="G20" s="260" t="str">
        <f t="shared" si="17"/>
        <v/>
      </c>
      <c r="H20" s="264" t="str">
        <f t="shared" si="17"/>
        <v/>
      </c>
      <c r="I20" s="710"/>
      <c r="J20" s="889"/>
      <c r="K20" s="889"/>
      <c r="L20" s="655" t="str">
        <f>IF(I20="","",RANK(I20,$I$19:$I$20,1))</f>
        <v/>
      </c>
      <c r="M20" s="656"/>
    </row>
    <row r="21" spans="1:15" ht="13.05" customHeight="1">
      <c r="A21" s="950" t="s">
        <v>510</v>
      </c>
      <c r="B21" s="951"/>
      <c r="C21" s="951"/>
      <c r="D21" s="951"/>
      <c r="E21" s="951"/>
      <c r="F21" s="951"/>
      <c r="G21" s="951"/>
      <c r="H21" s="951"/>
      <c r="I21" s="951"/>
      <c r="J21" s="951"/>
      <c r="K21" s="951"/>
      <c r="L21" s="951"/>
      <c r="M21" s="952"/>
    </row>
    <row r="22" spans="1:15" ht="13.05" customHeight="1">
      <c r="A22" s="263">
        <v>12621</v>
      </c>
      <c r="B22" s="260">
        <v>1744</v>
      </c>
      <c r="C22" s="260" t="str">
        <f t="shared" ref="C22:C30" si="18">IF($A22="","",VLOOKUP($A22,licbarque97,3))</f>
        <v>SCARFO CHARLOTTE</v>
      </c>
      <c r="D22" s="260" t="str">
        <f t="shared" ref="D22:D31" si="19">IF(A22="","",VLOOKUP(A22,licbarque97,6))</f>
        <v>JUN F</v>
      </c>
      <c r="E22" s="260" t="str">
        <f>IF($B22="","",VLOOKUP($B22,licbarque97,3))</f>
        <v>MARGARIT CAROLINE</v>
      </c>
      <c r="F22" s="260" t="str">
        <f t="shared" ref="F22:F31" si="20">IF(B22="","",VLOOKUP(B22,licbarque97,6))</f>
        <v>FEM</v>
      </c>
      <c r="G22" s="260" t="str">
        <f t="shared" ref="G22:G31" si="21">IF(A22="","",VLOOKUP(A22,licbarque97,5))</f>
        <v>AMPUIS</v>
      </c>
      <c r="H22" s="264" t="str">
        <f t="shared" ref="H22:H31" si="22">IF(B22="","",VLOOKUP(B22,licbarque97,5))</f>
        <v>AMPUIS</v>
      </c>
      <c r="I22" s="710">
        <v>1.6856481481481479E-3</v>
      </c>
      <c r="J22" s="889">
        <v>1.7108796296296295E-3</v>
      </c>
      <c r="K22" s="887">
        <f t="shared" ref="K22:K31" si="23">SUM(I22:J22)</f>
        <v>3.3965277777777774E-3</v>
      </c>
      <c r="L22" s="859">
        <f>IF(I22="","",RANK(I22,$I$22:$I$31,1))</f>
        <v>1</v>
      </c>
      <c r="M22" s="656"/>
    </row>
    <row r="23" spans="1:15" ht="13.05" customHeight="1">
      <c r="A23" s="263">
        <v>1151</v>
      </c>
      <c r="B23" s="260">
        <v>17084</v>
      </c>
      <c r="C23" s="260" t="str">
        <f t="shared" si="18"/>
        <v>CUTZACH AMELIE</v>
      </c>
      <c r="D23" s="260" t="str">
        <f t="shared" si="19"/>
        <v>FEM</v>
      </c>
      <c r="E23" s="260" t="str">
        <f>IF($B23="","",VLOOKUP($B23,licbarque97,3))</f>
        <v>MANZETTI   ADELINE</v>
      </c>
      <c r="F23" s="260" t="str">
        <f t="shared" si="20"/>
        <v>FEM</v>
      </c>
      <c r="G23" s="260" t="str">
        <f t="shared" si="21"/>
        <v>BLV</v>
      </c>
      <c r="H23" s="264" t="str">
        <f t="shared" si="22"/>
        <v>BLV</v>
      </c>
      <c r="I23" s="710">
        <v>1.6876157407407408E-3</v>
      </c>
      <c r="J23" s="889">
        <v>1.7236111111111113E-3</v>
      </c>
      <c r="K23" s="887">
        <f t="shared" si="23"/>
        <v>3.4112268518518519E-3</v>
      </c>
      <c r="L23" s="859">
        <f>IF(I23="","",RANK(I23,$I$22:$I$31,1))</f>
        <v>2</v>
      </c>
      <c r="M23" s="656"/>
    </row>
    <row r="24" spans="1:15" ht="13.05" customHeight="1">
      <c r="A24" s="263">
        <v>13342</v>
      </c>
      <c r="B24" s="260">
        <v>13366</v>
      </c>
      <c r="C24" s="260" t="str">
        <f t="shared" si="18"/>
        <v>DREVON MARIE</v>
      </c>
      <c r="D24" s="260" t="str">
        <f t="shared" si="19"/>
        <v>FEM</v>
      </c>
      <c r="E24" s="260" t="str">
        <f>IF($B24="","",VLOOKUP($B24,licbarque97,3))</f>
        <v>BONNEFOI  SANDRINE</v>
      </c>
      <c r="F24" s="260" t="str">
        <f t="shared" si="20"/>
        <v>FEM</v>
      </c>
      <c r="G24" s="260" t="str">
        <f t="shared" si="21"/>
        <v>GRIGNY</v>
      </c>
      <c r="H24" s="264" t="str">
        <f t="shared" si="22"/>
        <v>GRIGNY</v>
      </c>
      <c r="I24" s="710">
        <v>1.7123842592592592E-3</v>
      </c>
      <c r="J24" s="889">
        <v>1.7072916666666666E-3</v>
      </c>
      <c r="K24" s="887">
        <f t="shared" si="23"/>
        <v>3.4196759259259258E-3</v>
      </c>
      <c r="L24" s="859">
        <v>3</v>
      </c>
      <c r="M24" s="656"/>
    </row>
    <row r="25" spans="1:15" ht="12" customHeight="1">
      <c r="A25" s="263">
        <v>1152</v>
      </c>
      <c r="B25" s="260">
        <v>13203</v>
      </c>
      <c r="C25" s="260" t="str">
        <f t="shared" si="18"/>
        <v>DELORD FANNY</v>
      </c>
      <c r="D25" s="260" t="str">
        <f t="shared" si="19"/>
        <v xml:space="preserve">FEM </v>
      </c>
      <c r="E25" s="260" t="str">
        <f>IF($B25="","",VLOOKUP($B25,licbarque97,3))</f>
        <v>PAQUELET  LUCIE</v>
      </c>
      <c r="F25" s="260" t="str">
        <f t="shared" si="20"/>
        <v>FEM</v>
      </c>
      <c r="G25" s="260" t="str">
        <f t="shared" si="21"/>
        <v>NIEVROZ</v>
      </c>
      <c r="H25" s="264" t="str">
        <f t="shared" si="22"/>
        <v>NIEVROZ</v>
      </c>
      <c r="I25" s="710">
        <v>1.7108796296296295E-3</v>
      </c>
      <c r="J25" s="889">
        <v>1.7410879629629629E-3</v>
      </c>
      <c r="K25" s="887">
        <f t="shared" si="23"/>
        <v>3.4519675925925924E-3</v>
      </c>
      <c r="L25" s="859">
        <v>4</v>
      </c>
      <c r="M25" s="656"/>
    </row>
    <row r="26" spans="1:15" ht="12" customHeight="1">
      <c r="A26" s="263">
        <v>11423</v>
      </c>
      <c r="B26" s="260">
        <v>13219</v>
      </c>
      <c r="C26" s="260" t="str">
        <f t="shared" si="18"/>
        <v>NORMAND EMILIE</v>
      </c>
      <c r="D26" s="260" t="str">
        <f t="shared" si="19"/>
        <v>JUN F</v>
      </c>
      <c r="E26" s="260" t="str">
        <f>IF($B26="","",VLOOKUP($B26,licbarque97,3))</f>
        <v>LAURENT  MAEVA</v>
      </c>
      <c r="F26" s="260" t="str">
        <f t="shared" si="20"/>
        <v>JUN F</v>
      </c>
      <c r="G26" s="260" t="str">
        <f t="shared" si="21"/>
        <v>CHASSE</v>
      </c>
      <c r="H26" s="264" t="str">
        <f t="shared" si="22"/>
        <v>CHASSE</v>
      </c>
      <c r="I26" s="710">
        <v>2.0348379629629631E-3</v>
      </c>
      <c r="J26" s="889">
        <v>1.6362268518518518E-3</v>
      </c>
      <c r="K26" s="887">
        <f t="shared" si="23"/>
        <v>3.6710648148148149E-3</v>
      </c>
      <c r="L26" s="859">
        <v>5</v>
      </c>
      <c r="M26" s="656"/>
    </row>
    <row r="27" spans="1:15" ht="12" customHeight="1">
      <c r="A27" s="263">
        <v>12622</v>
      </c>
      <c r="B27" s="260">
        <v>13678</v>
      </c>
      <c r="C27" s="260" t="str">
        <f t="shared" si="18"/>
        <v>SCARFO MANON</v>
      </c>
      <c r="D27" s="260" t="str">
        <f t="shared" si="19"/>
        <v>FEM</v>
      </c>
      <c r="E27" s="260" t="s">
        <v>1120</v>
      </c>
      <c r="F27" s="260" t="str">
        <f t="shared" si="20"/>
        <v>FEM</v>
      </c>
      <c r="G27" s="260" t="str">
        <f t="shared" si="21"/>
        <v>AMPUIS</v>
      </c>
      <c r="H27" s="264" t="str">
        <f t="shared" si="22"/>
        <v>AMPUIS</v>
      </c>
      <c r="I27" s="710">
        <v>1.8321759259259261E-3</v>
      </c>
      <c r="J27" s="889">
        <v>1.8454861111111109E-3</v>
      </c>
      <c r="K27" s="887">
        <f t="shared" si="23"/>
        <v>3.677662037037037E-3</v>
      </c>
      <c r="L27" s="859">
        <v>6</v>
      </c>
      <c r="M27" s="656"/>
    </row>
    <row r="28" spans="1:15" ht="12" customHeight="1">
      <c r="A28" s="263">
        <v>11000</v>
      </c>
      <c r="B28" s="260" t="s">
        <v>1117</v>
      </c>
      <c r="C28" s="260" t="str">
        <f t="shared" si="18"/>
        <v>LAURENT MAGALIE</v>
      </c>
      <c r="D28" s="260" t="str">
        <f t="shared" si="19"/>
        <v>FEM</v>
      </c>
      <c r="E28" s="260" t="str">
        <f>IF($B28="","",VLOOKUP($B28,licbarque97,3))</f>
        <v>NORMAND  FLAVIE</v>
      </c>
      <c r="F28" s="260" t="str">
        <f t="shared" si="20"/>
        <v>FEM</v>
      </c>
      <c r="G28" s="260" t="str">
        <f t="shared" si="21"/>
        <v>CHASSE</v>
      </c>
      <c r="H28" s="264" t="str">
        <f t="shared" si="22"/>
        <v>CHASSE</v>
      </c>
      <c r="I28" s="710">
        <v>1.8645833333333333E-3</v>
      </c>
      <c r="J28" s="889">
        <v>1.8570601851851851E-3</v>
      </c>
      <c r="K28" s="887">
        <f t="shared" si="23"/>
        <v>3.7216435185185182E-3</v>
      </c>
      <c r="L28" s="859">
        <v>7</v>
      </c>
      <c r="M28" s="656"/>
    </row>
    <row r="29" spans="1:15" ht="12" customHeight="1">
      <c r="A29" s="263">
        <v>13477</v>
      </c>
      <c r="B29" s="260">
        <v>1153</v>
      </c>
      <c r="C29" s="260" t="str">
        <f t="shared" si="18"/>
        <v>MANISSIER  VALERIE</v>
      </c>
      <c r="D29" s="260" t="str">
        <f t="shared" si="19"/>
        <v>FEM</v>
      </c>
      <c r="E29" s="260" t="str">
        <f>IF($B29="","",VLOOKUP($B29,licbarque97,3))</f>
        <v xml:space="preserve"> MEYNET CORINNE</v>
      </c>
      <c r="F29" s="260" t="str">
        <f t="shared" si="20"/>
        <v>FEM</v>
      </c>
      <c r="G29" s="260" t="str">
        <f t="shared" si="21"/>
        <v>NIEVROZ</v>
      </c>
      <c r="H29" s="264" t="str">
        <f t="shared" si="22"/>
        <v>NIEVROZ</v>
      </c>
      <c r="I29" s="710">
        <v>1.8653935185185186E-3</v>
      </c>
      <c r="J29" s="889">
        <v>1.8619212962962964E-3</v>
      </c>
      <c r="K29" s="887">
        <f t="shared" si="23"/>
        <v>3.7273148148148152E-3</v>
      </c>
      <c r="L29" s="859">
        <v>8</v>
      </c>
      <c r="M29" s="751"/>
    </row>
    <row r="30" spans="1:15" ht="12" customHeight="1">
      <c r="A30" s="263">
        <v>11589</v>
      </c>
      <c r="B30" s="260">
        <v>1744</v>
      </c>
      <c r="C30" s="260" t="str">
        <f t="shared" si="18"/>
        <v>CUERQ JENNIE</v>
      </c>
      <c r="D30" s="260" t="str">
        <f t="shared" si="19"/>
        <v>FEM</v>
      </c>
      <c r="E30" s="260" t="str">
        <f>IF($B30="","",VLOOKUP($B30,licbarque97,3))</f>
        <v>MARGARIT CAROLINE</v>
      </c>
      <c r="F30" s="260" t="str">
        <f t="shared" si="20"/>
        <v>FEM</v>
      </c>
      <c r="G30" s="260" t="str">
        <f t="shared" si="21"/>
        <v>AMPUIS</v>
      </c>
      <c r="H30" s="264" t="str">
        <f t="shared" si="22"/>
        <v>AMPUIS</v>
      </c>
      <c r="I30" s="710">
        <v>1.7340277777777777E-3</v>
      </c>
      <c r="J30" s="889">
        <v>1.7040509259259259E-3</v>
      </c>
      <c r="K30" s="887">
        <f t="shared" si="23"/>
        <v>3.4380787037037036E-3</v>
      </c>
      <c r="L30" s="859"/>
      <c r="M30" s="656" t="s">
        <v>909</v>
      </c>
    </row>
    <row r="31" spans="1:15" ht="12" customHeight="1" thickBot="1">
      <c r="A31" s="263"/>
      <c r="B31" s="260"/>
      <c r="C31" s="260" t="s">
        <v>631</v>
      </c>
      <c r="D31" s="260" t="str">
        <f t="shared" si="19"/>
        <v/>
      </c>
      <c r="E31" s="260" t="s">
        <v>1123</v>
      </c>
      <c r="F31" s="260" t="str">
        <f t="shared" si="20"/>
        <v/>
      </c>
      <c r="G31" s="260" t="str">
        <f t="shared" si="21"/>
        <v/>
      </c>
      <c r="H31" s="264" t="str">
        <f t="shared" si="22"/>
        <v/>
      </c>
      <c r="I31" s="710">
        <v>2.2851851851851852E-3</v>
      </c>
      <c r="J31" s="889">
        <v>1.6531249999999999E-3</v>
      </c>
      <c r="K31" s="887">
        <f t="shared" si="23"/>
        <v>3.9383101851851853E-3</v>
      </c>
      <c r="L31" s="859"/>
      <c r="M31" s="656" t="s">
        <v>1125</v>
      </c>
    </row>
    <row r="32" spans="1:15" ht="12" customHeight="1">
      <c r="A32" s="950" t="s">
        <v>512</v>
      </c>
      <c r="B32" s="951"/>
      <c r="C32" s="951"/>
      <c r="D32" s="951"/>
      <c r="E32" s="951"/>
      <c r="F32" s="951"/>
      <c r="G32" s="951"/>
      <c r="H32" s="951"/>
      <c r="I32" s="951"/>
      <c r="J32" s="951"/>
      <c r="K32" s="951"/>
      <c r="L32" s="951"/>
      <c r="M32" s="952"/>
    </row>
    <row r="33" spans="1:17" ht="12" customHeight="1">
      <c r="A33" s="265">
        <v>13215</v>
      </c>
      <c r="B33" s="259">
        <v>12649</v>
      </c>
      <c r="C33" s="259" t="str">
        <f>IF($A33="","",VLOOKUP($A33,licbarque97,3))</f>
        <v>DELORD JOSHUA</v>
      </c>
      <c r="D33" s="259" t="str">
        <f>IF(A33="","",VLOOKUP(A33,licbarque97,6))</f>
        <v>CAD</v>
      </c>
      <c r="E33" s="259" t="str">
        <f>IF($B33="","",VLOOKUP($B33,licbarque97,3))</f>
        <v>MARTINEZ    TOM</v>
      </c>
      <c r="F33" s="259" t="str">
        <f>IF(B33="","",VLOOKUP(B33,licbarque97,6))</f>
        <v>JUN</v>
      </c>
      <c r="G33" s="259" t="str">
        <f>IF(A33="","",VLOOKUP(A33,licbarque97,5))</f>
        <v>NIEVROZ</v>
      </c>
      <c r="H33" s="266" t="str">
        <f>IF(B33="","",VLOOKUP(B33,licbarque97,5))</f>
        <v>NIEVROZ</v>
      </c>
      <c r="I33" s="709">
        <v>3.2880787037037041E-3</v>
      </c>
      <c r="J33" s="887">
        <v>3.3134259259259258E-3</v>
      </c>
      <c r="K33" s="887">
        <f>SUM(I33:J33)</f>
        <v>6.6015046296296299E-3</v>
      </c>
      <c r="L33" s="858">
        <f>IF(I33="","",RANK(I33,$I$33:$I$36,1))</f>
        <v>1</v>
      </c>
      <c r="M33" s="885"/>
    </row>
    <row r="34" spans="1:17" ht="12" customHeight="1">
      <c r="A34" s="263">
        <v>12983</v>
      </c>
      <c r="B34" s="260">
        <v>13367</v>
      </c>
      <c r="C34" s="260" t="str">
        <f>IF($A34="","",VLOOKUP($A34,licbarque97,3))</f>
        <v>PARENTI   ENZO</v>
      </c>
      <c r="D34" s="260" t="str">
        <f>IF(A34="","",VLOOKUP(A34,licbarque97,6))</f>
        <v>JUN</v>
      </c>
      <c r="E34" s="260" t="str">
        <f>IF($B34="","",VLOOKUP($B34,licbarque97,3))</f>
        <v>COLUCCI  LINA</v>
      </c>
      <c r="F34" s="260" t="str">
        <f>IF(B34="","",VLOOKUP(B34,licbarque97,6))</f>
        <v>CADTE</v>
      </c>
      <c r="G34" s="260" t="str">
        <f>IF(A34="","",VLOOKUP(A34,licbarque97,5))</f>
        <v>GRIGNY</v>
      </c>
      <c r="H34" s="264" t="str">
        <f>IF(B34="","",VLOOKUP(B34,licbarque97,5))</f>
        <v>GRIGNY</v>
      </c>
      <c r="I34" s="710">
        <v>3.5432870370370371E-3</v>
      </c>
      <c r="J34" s="889">
        <v>3.6420138888888891E-3</v>
      </c>
      <c r="K34" s="887">
        <f>SUM(I34:J34)</f>
        <v>7.1853009259259266E-3</v>
      </c>
      <c r="L34" s="859">
        <f>IF(I34="","",RANK(I34,$I$33:$I$36,1))</f>
        <v>2</v>
      </c>
      <c r="M34" s="656" t="s">
        <v>1126</v>
      </c>
      <c r="Q34" s="270"/>
    </row>
    <row r="35" spans="1:17" ht="12" customHeight="1">
      <c r="A35" s="249"/>
      <c r="B35" s="250"/>
      <c r="C35" s="260" t="str">
        <f>IF($A35="","",VLOOKUP($A35,licbarque97,3))</f>
        <v/>
      </c>
      <c r="D35" s="260" t="str">
        <f>IF(A35="","",VLOOKUP(A35,licbarque97,6))</f>
        <v/>
      </c>
      <c r="E35" s="260" t="str">
        <f>IF($B35="","",VLOOKUP($B35,licbarque97,3))</f>
        <v/>
      </c>
      <c r="F35" s="260" t="str">
        <f>IF(B35="","",VLOOKUP(B35,licbarque97,6))</f>
        <v/>
      </c>
      <c r="G35" s="260" t="str">
        <f t="shared" ref="G35:H36" si="24">IF(A35="","",VLOOKUP(A35,licbarque97,5))</f>
        <v/>
      </c>
      <c r="H35" s="264" t="str">
        <f t="shared" si="24"/>
        <v/>
      </c>
      <c r="I35" s="710"/>
      <c r="J35" s="889"/>
      <c r="K35" s="889"/>
      <c r="L35" s="655" t="str">
        <f>IF(I35="","",RANK(I35,$I$33:$I$36,1))</f>
        <v/>
      </c>
      <c r="M35" s="656"/>
    </row>
    <row r="36" spans="1:17" ht="12" customHeight="1" thickBot="1">
      <c r="A36" s="249"/>
      <c r="B36" s="250"/>
      <c r="C36" s="260" t="str">
        <f>IF($A36="","",VLOOKUP($A36,licbarque97,3))</f>
        <v/>
      </c>
      <c r="D36" s="260" t="str">
        <f>IF(A36="","",VLOOKUP(A36,licbarque97,6))</f>
        <v/>
      </c>
      <c r="E36" s="260" t="str">
        <f>IF($B36="","",VLOOKUP($B36,licbarque97,3))</f>
        <v/>
      </c>
      <c r="F36" s="260" t="str">
        <f>IF(B36="","",VLOOKUP(B36,licbarque97,6))</f>
        <v/>
      </c>
      <c r="G36" s="260" t="str">
        <f t="shared" si="24"/>
        <v/>
      </c>
      <c r="H36" s="264" t="str">
        <f t="shared" si="24"/>
        <v/>
      </c>
      <c r="I36" s="710"/>
      <c r="J36" s="889"/>
      <c r="K36" s="889"/>
      <c r="L36" s="655" t="str">
        <f>IF(I36="","",RANK(I36,$I$33:$I$36,1))</f>
        <v/>
      </c>
      <c r="M36" s="754"/>
    </row>
    <row r="37" spans="1:17" ht="12" customHeight="1">
      <c r="A37" s="950" t="s">
        <v>513</v>
      </c>
      <c r="B37" s="951"/>
      <c r="C37" s="951"/>
      <c r="D37" s="951"/>
      <c r="E37" s="951"/>
      <c r="F37" s="951"/>
      <c r="G37" s="951"/>
      <c r="H37" s="951"/>
      <c r="I37" s="951"/>
      <c r="J37" s="951"/>
      <c r="K37" s="951"/>
      <c r="L37" s="951"/>
      <c r="M37" s="952"/>
    </row>
    <row r="38" spans="1:17" ht="12" customHeight="1">
      <c r="A38" s="263">
        <v>1005</v>
      </c>
      <c r="B38" s="260">
        <v>1009</v>
      </c>
      <c r="C38" s="260" t="str">
        <f t="shared" ref="C38:C42" si="25">IF($A38="","",VLOOKUP($A38,licbarque97,3))</f>
        <v>DREVET ANTOINE</v>
      </c>
      <c r="D38" s="260" t="str">
        <f t="shared" ref="D38:D42" si="26">IF(A38="","",VLOOKUP(A38,licbarque97,6))</f>
        <v>VET</v>
      </c>
      <c r="E38" s="260" t="str">
        <f t="shared" ref="E38:E42" si="27">IF($B38="","",VLOOKUP($B38,licbarque97,3))</f>
        <v>MATRAT PASCAL</v>
      </c>
      <c r="F38" s="260" t="str">
        <f t="shared" ref="F38:F42" si="28">IF(B38="","",VLOOKUP(B38,licbarque97,6))</f>
        <v>VET</v>
      </c>
      <c r="G38" s="260" t="str">
        <f t="shared" ref="G38:H42" si="29">IF(A38="","",VLOOKUP(A38,licbarque97,5))</f>
        <v>LOIRE</v>
      </c>
      <c r="H38" s="264" t="str">
        <f t="shared" si="29"/>
        <v>LOIRE</v>
      </c>
      <c r="I38" s="709">
        <v>3.1636574074074076E-3</v>
      </c>
      <c r="J38" s="887">
        <v>3.133796296296296E-3</v>
      </c>
      <c r="K38" s="887">
        <f t="shared" ref="K38:K41" si="30">SUM(I38:J38)</f>
        <v>6.2974537037037035E-3</v>
      </c>
      <c r="L38" s="858">
        <f>IF(I38="","",RANK(I38,$I$38:$I$42,1))</f>
        <v>1</v>
      </c>
      <c r="M38" s="661"/>
    </row>
    <row r="39" spans="1:17" ht="12" customHeight="1">
      <c r="A39" s="265">
        <v>1852</v>
      </c>
      <c r="B39" s="259">
        <v>1245</v>
      </c>
      <c r="C39" s="260" t="str">
        <f t="shared" si="25"/>
        <v>NORMAND GREGORY</v>
      </c>
      <c r="D39" s="260" t="str">
        <f t="shared" si="26"/>
        <v>VET</v>
      </c>
      <c r="E39" s="260" t="str">
        <f t="shared" si="27"/>
        <v>NORMAND DAMIEN</v>
      </c>
      <c r="F39" s="260" t="str">
        <f t="shared" si="28"/>
        <v>VET</v>
      </c>
      <c r="G39" s="260" t="str">
        <f t="shared" si="29"/>
        <v>CHASSE</v>
      </c>
      <c r="H39" s="264" t="str">
        <f t="shared" si="29"/>
        <v>CHASSE</v>
      </c>
      <c r="I39" s="710">
        <v>3.1718750000000002E-3</v>
      </c>
      <c r="J39" s="889">
        <v>3.1915509259259258E-3</v>
      </c>
      <c r="K39" s="887">
        <f t="shared" si="30"/>
        <v>6.363425925925926E-3</v>
      </c>
      <c r="L39" s="859">
        <f>IF(I39="","",RANK(I39,$I$38:$I$42,1))</f>
        <v>2</v>
      </c>
      <c r="M39" s="656"/>
    </row>
    <row r="40" spans="1:17" ht="12" customHeight="1">
      <c r="A40" s="263">
        <v>1164</v>
      </c>
      <c r="B40" s="260">
        <v>1503</v>
      </c>
      <c r="C40" s="260" t="str">
        <f t="shared" si="25"/>
        <v>MARTINEZ ENRIQUE</v>
      </c>
      <c r="D40" s="260" t="str">
        <f t="shared" si="26"/>
        <v>VET</v>
      </c>
      <c r="E40" s="260" t="str">
        <f t="shared" si="27"/>
        <v>PERRET PATRICK</v>
      </c>
      <c r="F40" s="260" t="str">
        <f t="shared" si="28"/>
        <v>VET</v>
      </c>
      <c r="G40" s="260" t="str">
        <f t="shared" si="29"/>
        <v>NIEVROZ</v>
      </c>
      <c r="H40" s="264" t="str">
        <f t="shared" si="29"/>
        <v>NIEVROZ</v>
      </c>
      <c r="I40" s="710">
        <v>3.3620370370370371E-3</v>
      </c>
      <c r="J40" s="889">
        <v>3.3534722222222225E-3</v>
      </c>
      <c r="K40" s="887">
        <f t="shared" si="30"/>
        <v>6.7155092592592596E-3</v>
      </c>
      <c r="L40" s="859">
        <f>IF(I40="","",RANK(I40,$I$38:$I$42,1))</f>
        <v>3</v>
      </c>
      <c r="M40" s="656"/>
    </row>
    <row r="41" spans="1:17" ht="12" customHeight="1">
      <c r="A41" s="265">
        <v>1218</v>
      </c>
      <c r="B41" s="259">
        <v>1220</v>
      </c>
      <c r="C41" s="259" t="str">
        <f t="shared" si="25"/>
        <v>CELLERY  J.CHARLES</v>
      </c>
      <c r="D41" s="259" t="str">
        <f t="shared" si="26"/>
        <v>VET</v>
      </c>
      <c r="E41" s="259" t="str">
        <f t="shared" si="27"/>
        <v>PARENTI PAOLO</v>
      </c>
      <c r="F41" s="259" t="str">
        <f t="shared" si="28"/>
        <v>VET</v>
      </c>
      <c r="G41" s="259" t="str">
        <f t="shared" si="29"/>
        <v>GRIGNY</v>
      </c>
      <c r="H41" s="266" t="str">
        <f t="shared" si="29"/>
        <v>GRIGNY</v>
      </c>
      <c r="I41" s="710">
        <v>3.9583333333333337E-3</v>
      </c>
      <c r="J41" s="889">
        <v>3.5400462962962963E-3</v>
      </c>
      <c r="K41" s="887">
        <f t="shared" si="30"/>
        <v>7.49837962962963E-3</v>
      </c>
      <c r="L41" s="859">
        <f>IF(I41="","",RANK(I41,$I$38:$I$42,1))</f>
        <v>4</v>
      </c>
      <c r="M41" s="656"/>
    </row>
    <row r="42" spans="1:17" ht="12" customHeight="1" thickBot="1">
      <c r="A42" s="249"/>
      <c r="B42" s="250"/>
      <c r="C42" s="260" t="str">
        <f t="shared" si="25"/>
        <v/>
      </c>
      <c r="D42" s="260" t="str">
        <f t="shared" si="26"/>
        <v/>
      </c>
      <c r="E42" s="260" t="str">
        <f t="shared" si="27"/>
        <v/>
      </c>
      <c r="F42" s="260" t="str">
        <f t="shared" si="28"/>
        <v/>
      </c>
      <c r="G42" s="260" t="str">
        <f t="shared" si="29"/>
        <v/>
      </c>
      <c r="H42" s="264" t="str">
        <f t="shared" si="29"/>
        <v/>
      </c>
      <c r="I42" s="710"/>
      <c r="J42" s="889"/>
      <c r="K42" s="889"/>
      <c r="L42" s="655" t="str">
        <f>IF(I42="","",RANK(I42,$I$38:$I$42,1))</f>
        <v/>
      </c>
      <c r="M42" s="656"/>
    </row>
    <row r="43" spans="1:17" ht="12" customHeight="1">
      <c r="A43" s="950" t="s">
        <v>514</v>
      </c>
      <c r="B43" s="951"/>
      <c r="C43" s="951"/>
      <c r="D43" s="951"/>
      <c r="E43" s="951"/>
      <c r="F43" s="951"/>
      <c r="G43" s="951"/>
      <c r="H43" s="951"/>
      <c r="I43" s="951"/>
      <c r="J43" s="951"/>
      <c r="K43" s="951"/>
      <c r="L43" s="951"/>
      <c r="M43" s="952"/>
    </row>
    <row r="44" spans="1:17" ht="12" customHeight="1">
      <c r="A44" s="263">
        <v>1022</v>
      </c>
      <c r="B44" s="260">
        <v>11191</v>
      </c>
      <c r="C44" s="260" t="str">
        <f>IF($A44="","",VLOOKUP($A44,licbarque97,3))</f>
        <v>MATRAT NICOLAS</v>
      </c>
      <c r="D44" s="260" t="str">
        <f>IF(A44="","",VLOOKUP(A44,licbarque97,6))</f>
        <v>SEN</v>
      </c>
      <c r="E44" s="260" t="str">
        <f>IF($B44="","",VLOOKUP($B44,licbarque97,3))</f>
        <v>MONIN SEBASTIEN</v>
      </c>
      <c r="F44" s="260" t="str">
        <f>IF(B44="","",VLOOKUP(B44,licbarque97,6))</f>
        <v>SEN</v>
      </c>
      <c r="G44" s="260" t="str">
        <f t="shared" ref="G44:H46" si="31">IF(A44="","",VLOOKUP(A44,licbarque97,5))</f>
        <v>LOIRE</v>
      </c>
      <c r="H44" s="264" t="str">
        <f t="shared" si="31"/>
        <v>LOIRE</v>
      </c>
      <c r="I44" s="710">
        <v>3.1403935185185185E-3</v>
      </c>
      <c r="J44" s="889">
        <v>3.1030092592592593E-3</v>
      </c>
      <c r="K44" s="887">
        <f>SUM(I44:J44)</f>
        <v>6.2434027777777783E-3</v>
      </c>
      <c r="L44" s="859">
        <f>IF(I44="","",RANK(I44,$I$44:$I$48,1))</f>
        <v>1</v>
      </c>
      <c r="M44" s="656"/>
    </row>
    <row r="45" spans="1:17" ht="12" customHeight="1">
      <c r="A45" s="263">
        <v>1010</v>
      </c>
      <c r="B45" s="260" t="s">
        <v>1118</v>
      </c>
      <c r="C45" s="260" t="str">
        <f>IF($A45="","",VLOOKUP($A45,licbarque97,3))</f>
        <v>BERAUD GERARD</v>
      </c>
      <c r="D45" s="260" t="str">
        <f>IF(A45="","",VLOOKUP(A45,licbarque97,6))</f>
        <v>VET</v>
      </c>
      <c r="E45" s="260" t="str">
        <f>IF($B45="","",VLOOKUP($B45,licbarque97,3))</f>
        <v>BERAUD LOIC</v>
      </c>
      <c r="F45" s="260" t="str">
        <f>IF(B45="","",VLOOKUP(B45,licbarque97,6))</f>
        <v>SEM</v>
      </c>
      <c r="G45" s="260" t="str">
        <f t="shared" si="31"/>
        <v>LOIRE</v>
      </c>
      <c r="H45" s="264" t="str">
        <f t="shared" si="31"/>
        <v>LOIRE</v>
      </c>
      <c r="I45" s="710">
        <v>3.3532407407407413E-3</v>
      </c>
      <c r="J45" s="889">
        <v>3.3378472222222221E-3</v>
      </c>
      <c r="K45" s="887">
        <f>SUM(I45:J45)</f>
        <v>6.6910879629629629E-3</v>
      </c>
      <c r="L45" s="859">
        <f>IF(I45="","",RANK(I45,$I$44:$I$48,1))</f>
        <v>2</v>
      </c>
      <c r="M45" s="656"/>
    </row>
    <row r="46" spans="1:17" ht="12" customHeight="1">
      <c r="A46" s="263">
        <v>1219</v>
      </c>
      <c r="B46" s="260">
        <v>12401</v>
      </c>
      <c r="C46" s="260" t="str">
        <f>IF($A46="","",VLOOKUP($A46,licbarque97,3))</f>
        <v>CUERQ LUC</v>
      </c>
      <c r="D46" s="260" t="str">
        <f>IF(A46="","",VLOOKUP(A46,licbarque97,6))</f>
        <v>VET</v>
      </c>
      <c r="E46" s="260" t="str">
        <f>IF($B46="","",VLOOKUP($B46,licbarque97,3))</f>
        <v>FROUGEROUX J. MICHEL</v>
      </c>
      <c r="F46" s="260" t="str">
        <f>IF(B46="","",VLOOKUP(B46,licbarque97,6))</f>
        <v>VET</v>
      </c>
      <c r="G46" s="260" t="str">
        <f t="shared" si="31"/>
        <v>GRIGNY</v>
      </c>
      <c r="H46" s="264" t="str">
        <f t="shared" si="31"/>
        <v>GRIGNY</v>
      </c>
      <c r="I46" s="710">
        <v>3.603125E-3</v>
      </c>
      <c r="J46" s="889">
        <v>3.5068287037037038E-3</v>
      </c>
      <c r="K46" s="887">
        <f>SUM(I46:J46)</f>
        <v>7.1099537037037034E-3</v>
      </c>
      <c r="L46" s="859">
        <v>3</v>
      </c>
      <c r="M46" s="656"/>
    </row>
    <row r="47" spans="1:17" ht="12" customHeight="1">
      <c r="A47" s="249"/>
      <c r="B47" s="250"/>
      <c r="C47" s="260" t="s">
        <v>631</v>
      </c>
      <c r="D47" s="260" t="s">
        <v>5</v>
      </c>
      <c r="E47" s="260" t="s">
        <v>1127</v>
      </c>
      <c r="F47" s="260" t="s">
        <v>1128</v>
      </c>
      <c r="G47" s="260" t="s">
        <v>699</v>
      </c>
      <c r="H47" s="264" t="s">
        <v>699</v>
      </c>
      <c r="I47" s="710">
        <v>3.5700231481481481E-3</v>
      </c>
      <c r="J47" s="889">
        <v>3.2795138888888891E-3</v>
      </c>
      <c r="K47" s="887">
        <f t="shared" ref="K47" si="32">SUM(I47:J47)</f>
        <v>6.8495370370370377E-3</v>
      </c>
      <c r="L47" s="655"/>
      <c r="M47" s="656" t="s">
        <v>1125</v>
      </c>
    </row>
    <row r="48" spans="1:17" ht="12" customHeight="1">
      <c r="A48" s="249"/>
      <c r="B48" s="250"/>
      <c r="C48" s="260" t="str">
        <f t="shared" ref="C48" si="33">IF($A48="","",VLOOKUP($A48,licbarque97,3))</f>
        <v/>
      </c>
      <c r="D48" s="260" t="str">
        <f t="shared" ref="D48" si="34">IF(A48="","",VLOOKUP(A48,licbarque97,6))</f>
        <v/>
      </c>
      <c r="E48" s="260" t="str">
        <f t="shared" ref="E48" si="35">IF($B48="","",VLOOKUP($B48,licbarque97,3))</f>
        <v/>
      </c>
      <c r="F48" s="260" t="str">
        <f t="shared" ref="F48" si="36">IF(B48="","",VLOOKUP(B48,licbarque97,6))</f>
        <v/>
      </c>
      <c r="G48" s="260" t="str">
        <f t="shared" ref="G48:H48" si="37">IF(A48="","",VLOOKUP(A48,licbarque97,5))</f>
        <v/>
      </c>
      <c r="H48" s="264" t="str">
        <f t="shared" si="37"/>
        <v/>
      </c>
      <c r="I48" s="710"/>
      <c r="J48" s="889"/>
      <c r="K48" s="889"/>
      <c r="L48" s="655" t="str">
        <f>IF(I48="","",RANK(I48,$I$44:$I$48,1))</f>
        <v/>
      </c>
      <c r="M48" s="656"/>
    </row>
  </sheetData>
  <sortState xmlns:xlrd2="http://schemas.microsoft.com/office/spreadsheetml/2017/richdata2" ref="A44:K46">
    <sortCondition ref="K44:K46"/>
  </sortState>
  <mergeCells count="8">
    <mergeCell ref="A37:M37"/>
    <mergeCell ref="A43:M43"/>
    <mergeCell ref="A1:M1"/>
    <mergeCell ref="A3:M3"/>
    <mergeCell ref="A11:M11"/>
    <mergeCell ref="A18:M18"/>
    <mergeCell ref="A21:M21"/>
    <mergeCell ref="A32:M32"/>
  </mergeCells>
  <printOptions horizontalCentered="1"/>
  <pageMargins left="0.25" right="0.25" top="0.75" bottom="0.75" header="0.3" footer="0.3"/>
  <pageSetup paperSize="9" scale="91" fitToHeight="0" orientation="landscape" horizontalDpi="300" verticalDpi="300" r:id="rId1"/>
  <headerFooter>
    <oddFooter xml:space="preserve">&amp;L&amp;"Arial,Gras"&amp;12&amp;F  /  &amp;A&amp;C&amp;P/&amp;N&amp;R&amp;KFF0000Edition du:&amp;D_&amp;T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4">
    <tabColor rgb="FFFFC000"/>
  </sheetPr>
  <dimension ref="A1:U323"/>
  <sheetViews>
    <sheetView tabSelected="1" topLeftCell="A269" zoomScale="95" zoomScaleNormal="95" workbookViewId="0">
      <selection activeCell="P294" sqref="P294"/>
    </sheetView>
  </sheetViews>
  <sheetFormatPr baseColWidth="10" defaultColWidth="11.44140625" defaultRowHeight="13.2"/>
  <cols>
    <col min="1" max="1" width="1.77734375" customWidth="1"/>
    <col min="2" max="2" width="2.77734375" customWidth="1"/>
    <col min="3" max="3" width="3.21875" customWidth="1"/>
    <col min="4" max="4" width="1.77734375" customWidth="1"/>
    <col min="5" max="5" width="7.5546875" bestFit="1" customWidth="1"/>
    <col min="6" max="6" width="10.21875" customWidth="1"/>
    <col min="7" max="7" width="25.44140625" customWidth="1"/>
    <col min="8" max="8" width="21.21875" customWidth="1"/>
    <col min="9" max="9" width="9.77734375" customWidth="1"/>
    <col min="10" max="10" width="0.44140625" customWidth="1"/>
    <col min="11" max="13" width="14.44140625" style="707" bestFit="1" customWidth="1"/>
    <col min="14" max="14" width="2.21875" customWidth="1"/>
    <col min="15" max="15" width="2" customWidth="1"/>
    <col min="16" max="16" width="10.77734375" customWidth="1"/>
  </cols>
  <sheetData>
    <row r="1" spans="1:20" ht="32.4" thickBot="1">
      <c r="A1" s="107" t="s">
        <v>470</v>
      </c>
      <c r="B1" s="108" t="s">
        <v>471</v>
      </c>
      <c r="C1" s="109" t="s">
        <v>472</v>
      </c>
      <c r="D1" s="109" t="s">
        <v>473</v>
      </c>
      <c r="E1" s="109" t="s">
        <v>598</v>
      </c>
      <c r="F1" s="109" t="s">
        <v>599</v>
      </c>
      <c r="G1" s="110" t="s">
        <v>474</v>
      </c>
      <c r="H1" s="110" t="s">
        <v>474</v>
      </c>
      <c r="I1" s="110" t="s">
        <v>2</v>
      </c>
      <c r="J1" s="111" t="s">
        <v>475</v>
      </c>
      <c r="K1" s="662" t="s">
        <v>476</v>
      </c>
      <c r="L1" s="662" t="s">
        <v>476</v>
      </c>
      <c r="M1" s="662" t="s">
        <v>476</v>
      </c>
      <c r="N1" s="112" t="s">
        <v>477</v>
      </c>
      <c r="O1" s="113" t="s">
        <v>478</v>
      </c>
      <c r="P1" s="67"/>
      <c r="Q1" s="67"/>
      <c r="R1" s="68"/>
      <c r="S1" s="67"/>
      <c r="T1" s="69"/>
    </row>
    <row r="2" spans="1:20" ht="27" customHeight="1" thickBot="1">
      <c r="A2" s="956" t="s">
        <v>1129</v>
      </c>
      <c r="B2" s="957"/>
      <c r="C2" s="957"/>
      <c r="D2" s="957"/>
      <c r="E2" s="957"/>
      <c r="F2" s="957"/>
      <c r="G2" s="957"/>
      <c r="H2" s="957"/>
      <c r="I2" s="957"/>
      <c r="J2" s="957"/>
      <c r="K2" s="957"/>
      <c r="L2" s="957"/>
      <c r="M2" s="957"/>
      <c r="N2" s="957"/>
      <c r="O2" s="958"/>
      <c r="P2" s="73"/>
      <c r="Q2" s="73"/>
      <c r="R2" s="73"/>
      <c r="S2" s="73"/>
      <c r="T2" s="73"/>
    </row>
    <row r="3" spans="1:20" ht="6.75" customHeight="1" thickBot="1">
      <c r="A3" s="965"/>
      <c r="B3" s="966"/>
      <c r="C3" s="966"/>
      <c r="D3" s="966"/>
      <c r="E3" s="966"/>
      <c r="F3" s="966"/>
      <c r="G3" s="966"/>
      <c r="H3" s="966"/>
      <c r="I3" s="966"/>
      <c r="J3" s="966"/>
      <c r="K3" s="966"/>
      <c r="L3" s="966"/>
      <c r="M3" s="966"/>
      <c r="N3" s="966"/>
      <c r="O3" s="967"/>
      <c r="P3" s="67"/>
      <c r="Q3" s="67"/>
      <c r="R3" s="74"/>
      <c r="S3" s="67"/>
      <c r="T3" s="69"/>
    </row>
    <row r="4" spans="1:20" ht="16.5" hidden="1" customHeight="1" thickBot="1">
      <c r="A4" s="71" t="s">
        <v>479</v>
      </c>
      <c r="B4" s="63"/>
      <c r="C4" s="64"/>
      <c r="D4" s="64"/>
      <c r="E4" s="64"/>
      <c r="F4" s="64"/>
      <c r="G4" s="71"/>
      <c r="H4" s="72"/>
      <c r="I4" s="72"/>
      <c r="J4" s="64"/>
      <c r="K4" s="663"/>
      <c r="L4" s="663"/>
      <c r="M4" s="663"/>
      <c r="N4" s="64"/>
      <c r="O4" s="114"/>
      <c r="P4" s="67"/>
      <c r="Q4" s="67"/>
      <c r="R4" s="74"/>
      <c r="S4" s="67"/>
      <c r="T4" s="69"/>
    </row>
    <row r="5" spans="1:20" ht="17.100000000000001" hidden="1" customHeight="1" thickBot="1">
      <c r="A5" s="102"/>
      <c r="B5" s="75"/>
      <c r="C5" s="76">
        <v>1</v>
      </c>
      <c r="D5" s="77">
        <v>1</v>
      </c>
      <c r="E5" s="77">
        <v>12406</v>
      </c>
      <c r="F5" s="77">
        <v>12621</v>
      </c>
      <c r="G5" s="43" t="str">
        <f t="shared" ref="G5:G9" si="0">IF($E5="","",VLOOKUP($E5,licbarque97,3))</f>
        <v>MARTINET-ANDRIEUX JADE</v>
      </c>
      <c r="H5" s="43" t="str">
        <f t="shared" ref="H5:H9" si="1">IF($F5="","",VLOOKUP($F5,licbarque97,3))</f>
        <v>SCARFO CHARLOTTE</v>
      </c>
      <c r="I5" s="43" t="str">
        <f t="shared" ref="I5:I9" si="2">IF(E5="","",VLOOKUP(E5,licbarque97,5))</f>
        <v>AMPUIS</v>
      </c>
      <c r="J5" s="78"/>
      <c r="K5" s="664">
        <v>2.5353009259259261E-3</v>
      </c>
      <c r="L5" s="664">
        <v>2.5353009259259261E-3</v>
      </c>
      <c r="M5" s="664">
        <v>2.5353009259259261E-3</v>
      </c>
      <c r="N5" s="120"/>
      <c r="O5" s="115"/>
      <c r="P5" s="67"/>
      <c r="Q5" s="67"/>
      <c r="R5" s="67"/>
      <c r="S5" s="67"/>
      <c r="T5" s="69"/>
    </row>
    <row r="6" spans="1:20" ht="17.100000000000001" hidden="1" customHeight="1" thickBot="1">
      <c r="A6" s="102"/>
      <c r="B6" s="75"/>
      <c r="C6" s="79">
        <v>1</v>
      </c>
      <c r="D6" s="80">
        <v>2</v>
      </c>
      <c r="E6" s="80">
        <v>11575</v>
      </c>
      <c r="F6" s="80">
        <v>11598</v>
      </c>
      <c r="G6" s="31" t="str">
        <f t="shared" si="0"/>
        <v>CREVIER MANON</v>
      </c>
      <c r="H6" s="31" t="str">
        <f t="shared" si="1"/>
        <v>VAUDAINE JULIE</v>
      </c>
      <c r="I6" s="31" t="str">
        <f t="shared" si="2"/>
        <v>AMPUIS</v>
      </c>
      <c r="J6" s="65"/>
      <c r="K6" s="665">
        <v>2.5965277777777779E-3</v>
      </c>
      <c r="L6" s="665">
        <v>2.5965277777777779E-3</v>
      </c>
      <c r="M6" s="665">
        <v>2.5965277777777779E-3</v>
      </c>
      <c r="N6" s="120"/>
      <c r="O6" s="115"/>
      <c r="P6" s="67"/>
      <c r="Q6" s="67"/>
      <c r="R6" s="67"/>
      <c r="S6" s="67"/>
      <c r="T6" s="69"/>
    </row>
    <row r="7" spans="1:20" ht="16.5" hidden="1" customHeight="1" thickBot="1">
      <c r="A7" s="102"/>
      <c r="B7" s="75"/>
      <c r="C7" s="150">
        <v>1</v>
      </c>
      <c r="D7" s="151">
        <v>3</v>
      </c>
      <c r="E7" s="151">
        <v>12623</v>
      </c>
      <c r="F7" s="151">
        <v>11974</v>
      </c>
      <c r="G7" s="31" t="str">
        <f t="shared" si="0"/>
        <v>GIOL AMELIE</v>
      </c>
      <c r="H7" s="31" t="str">
        <f t="shared" si="1"/>
        <v>REMILLY ALEXANE</v>
      </c>
      <c r="I7" s="31" t="str">
        <f>IF(E7="","",VLOOKUP(E7,licbarque97,5))</f>
        <v>AMPUIS</v>
      </c>
      <c r="J7" s="223"/>
      <c r="K7" s="666">
        <v>2.84224537037037E-3</v>
      </c>
      <c r="L7" s="666">
        <v>2.84224537037037E-3</v>
      </c>
      <c r="M7" s="666">
        <v>2.84224537037037E-3</v>
      </c>
      <c r="N7" s="120"/>
      <c r="O7" s="115"/>
      <c r="P7" s="67"/>
      <c r="Q7" s="67"/>
      <c r="R7" s="67"/>
      <c r="S7" s="67"/>
      <c r="T7" s="69"/>
    </row>
    <row r="8" spans="1:20" ht="16.5" hidden="1" customHeight="1" thickBot="1">
      <c r="A8" s="102"/>
      <c r="B8" s="75"/>
      <c r="C8" s="76">
        <v>2</v>
      </c>
      <c r="D8" s="77">
        <v>1</v>
      </c>
      <c r="E8" s="77">
        <v>12620</v>
      </c>
      <c r="F8" s="77">
        <v>12622</v>
      </c>
      <c r="G8" s="43" t="str">
        <f t="shared" si="0"/>
        <v>PICHAT JULIE</v>
      </c>
      <c r="H8" s="43" t="str">
        <f t="shared" si="1"/>
        <v>SCARFO MANON</v>
      </c>
      <c r="I8" s="43" t="str">
        <f t="shared" si="2"/>
        <v>AMPUIS</v>
      </c>
      <c r="J8" s="161"/>
      <c r="K8" s="664">
        <v>2.7859953703703705E-3</v>
      </c>
      <c r="L8" s="664">
        <v>2.7859953703703705E-3</v>
      </c>
      <c r="M8" s="664">
        <v>2.7859953703703705E-3</v>
      </c>
      <c r="N8" s="73"/>
      <c r="O8" s="115"/>
      <c r="P8" s="67"/>
      <c r="Q8" s="67"/>
      <c r="R8" s="67"/>
      <c r="S8" s="67"/>
      <c r="T8" s="69"/>
    </row>
    <row r="9" spans="1:20" ht="17.100000000000001" hidden="1" customHeight="1" thickBot="1">
      <c r="A9" s="102"/>
      <c r="B9" s="75"/>
      <c r="C9" s="79">
        <v>2</v>
      </c>
      <c r="D9" s="80">
        <v>2</v>
      </c>
      <c r="E9" s="80">
        <v>12651</v>
      </c>
      <c r="F9" s="80">
        <v>12722</v>
      </c>
      <c r="G9" s="31" t="str">
        <f t="shared" si="0"/>
        <v>DECLERY ELSA</v>
      </c>
      <c r="H9" s="31" t="str">
        <f t="shared" si="1"/>
        <v>CHANEL CANDICE</v>
      </c>
      <c r="I9" s="31" t="str">
        <f t="shared" si="2"/>
        <v>GRIGNY</v>
      </c>
      <c r="J9" s="66"/>
      <c r="K9" s="665">
        <v>2.5744212962962964E-3</v>
      </c>
      <c r="L9" s="665">
        <v>2.5744212962962964E-3</v>
      </c>
      <c r="M9" s="665">
        <v>2.5744212962962964E-3</v>
      </c>
      <c r="N9" s="73"/>
      <c r="O9" s="115"/>
      <c r="P9" s="67"/>
      <c r="Q9" s="67"/>
      <c r="R9" s="67"/>
      <c r="S9" s="67"/>
      <c r="T9" s="69"/>
    </row>
    <row r="10" spans="1:20" ht="16.5" hidden="1" customHeight="1" thickBot="1">
      <c r="A10" s="75"/>
      <c r="B10" s="75"/>
      <c r="C10" s="85"/>
      <c r="D10" s="85"/>
      <c r="E10" s="85"/>
      <c r="F10" s="85"/>
      <c r="G10" s="86"/>
      <c r="H10" s="86"/>
      <c r="I10" s="87"/>
      <c r="J10" s="72"/>
      <c r="K10" s="663"/>
      <c r="L10" s="663"/>
      <c r="M10" s="663"/>
      <c r="N10" s="120"/>
      <c r="O10" s="115"/>
      <c r="P10" s="67"/>
      <c r="Q10" s="67"/>
      <c r="R10" s="67"/>
      <c r="S10" s="67"/>
      <c r="T10" s="69"/>
    </row>
    <row r="11" spans="1:20" ht="16.5" hidden="1" customHeight="1" thickBot="1">
      <c r="A11" s="88" t="s">
        <v>480</v>
      </c>
      <c r="B11" s="75"/>
      <c r="C11" s="85"/>
      <c r="D11" s="85"/>
      <c r="E11" s="85"/>
      <c r="F11" s="85"/>
      <c r="G11" s="86"/>
      <c r="H11" s="86"/>
      <c r="I11" s="87"/>
      <c r="J11" s="72"/>
      <c r="K11" s="663"/>
      <c r="L11" s="663"/>
      <c r="M11" s="663"/>
      <c r="N11" s="120"/>
      <c r="O11" s="115"/>
      <c r="P11" s="67"/>
      <c r="Q11" s="67"/>
      <c r="R11" s="67"/>
      <c r="S11" s="67"/>
      <c r="T11" s="69"/>
    </row>
    <row r="12" spans="1:20" ht="17.100000000000001" hidden="1" customHeight="1" thickBot="1">
      <c r="A12" s="88"/>
      <c r="B12" s="202">
        <v>1</v>
      </c>
      <c r="C12" s="203"/>
      <c r="D12" s="204"/>
      <c r="E12" s="77">
        <v>12406</v>
      </c>
      <c r="F12" s="77">
        <v>12621</v>
      </c>
      <c r="G12" s="43" t="str">
        <f>IF($E12="","",VLOOKUP($E12,licbarque97,3))</f>
        <v>MARTINET-ANDRIEUX JADE</v>
      </c>
      <c r="H12" s="43" t="str">
        <f>IF($F12="","",VLOOKUP($F12,licbarque97,3))</f>
        <v>SCARFO CHARLOTTE</v>
      </c>
      <c r="I12" s="43" t="str">
        <f>IF(E12="","",VLOOKUP(E12,licbarque97,5))</f>
        <v>AMPUIS</v>
      </c>
      <c r="J12" s="78"/>
      <c r="K12" s="664">
        <v>2.5353009259259261E-3</v>
      </c>
      <c r="L12" s="664">
        <v>2.5353009259259261E-3</v>
      </c>
      <c r="M12" s="664">
        <v>2.5353009259259261E-3</v>
      </c>
      <c r="N12" s="197"/>
      <c r="O12" s="179"/>
      <c r="P12" s="67">
        <v>1</v>
      </c>
      <c r="Q12" s="67"/>
      <c r="R12" s="67"/>
      <c r="S12" s="67"/>
      <c r="T12" s="69"/>
    </row>
    <row r="13" spans="1:20" ht="16.5" hidden="1" customHeight="1" thickBot="1">
      <c r="A13" s="75"/>
      <c r="B13" s="89">
        <v>5</v>
      </c>
      <c r="C13" s="81"/>
      <c r="D13" s="82"/>
      <c r="E13" s="80">
        <v>12651</v>
      </c>
      <c r="F13" s="80">
        <v>12722</v>
      </c>
      <c r="G13" s="31" t="str">
        <f>IF($E13="","",VLOOKUP($E13,licbarque97,3))</f>
        <v>DECLERY ELSA</v>
      </c>
      <c r="H13" s="31" t="str">
        <f>IF($F13="","",VLOOKUP($F13,licbarque97,3))</f>
        <v>CHANEL CANDICE</v>
      </c>
      <c r="I13" s="31" t="str">
        <f>IF(E13="","",VLOOKUP(E13,licbarque97,5))</f>
        <v>GRIGNY</v>
      </c>
      <c r="J13" s="66"/>
      <c r="K13" s="665">
        <v>2.5744212962962964E-3</v>
      </c>
      <c r="L13" s="665">
        <v>2.5744212962962964E-3</v>
      </c>
      <c r="M13" s="665">
        <v>2.5744212962962964E-3</v>
      </c>
      <c r="N13" s="199"/>
      <c r="O13" s="179"/>
      <c r="P13" s="67">
        <v>4</v>
      </c>
      <c r="Q13" s="67"/>
      <c r="R13" s="67"/>
      <c r="S13" s="67"/>
      <c r="T13" s="69"/>
    </row>
    <row r="14" spans="1:20" ht="16.5" hidden="1" customHeight="1" thickBot="1">
      <c r="A14" s="75"/>
      <c r="B14" s="207">
        <v>2</v>
      </c>
      <c r="C14" s="208"/>
      <c r="D14" s="209"/>
      <c r="E14" s="151">
        <v>11575</v>
      </c>
      <c r="F14" s="151">
        <v>11598</v>
      </c>
      <c r="G14" s="31" t="str">
        <f>IF($E14="","",VLOOKUP($E14,licbarque97,3))</f>
        <v>CREVIER MANON</v>
      </c>
      <c r="H14" s="31" t="str">
        <f>IF($F14="","",VLOOKUP($F14,licbarque97,3))</f>
        <v>VAUDAINE JULIE</v>
      </c>
      <c r="I14" s="31" t="str">
        <f>IF(E14="","",VLOOKUP(E14,licbarque97,5))</f>
        <v>AMPUIS</v>
      </c>
      <c r="J14" s="223"/>
      <c r="K14" s="666">
        <v>2.5965277777777779E-3</v>
      </c>
      <c r="L14" s="666">
        <v>2.5965277777777779E-3</v>
      </c>
      <c r="M14" s="666">
        <v>2.5965277777777779E-3</v>
      </c>
      <c r="N14" s="198"/>
      <c r="O14" s="179"/>
      <c r="P14" s="67">
        <v>3</v>
      </c>
      <c r="Q14" s="67"/>
      <c r="R14" s="67"/>
      <c r="S14" s="67"/>
      <c r="T14" s="69"/>
    </row>
    <row r="15" spans="1:20" ht="16.5" hidden="1" customHeight="1" thickBot="1">
      <c r="A15" s="75"/>
      <c r="B15" s="206">
        <v>4</v>
      </c>
      <c r="C15" s="212"/>
      <c r="D15" s="213"/>
      <c r="E15" s="77">
        <v>12620</v>
      </c>
      <c r="F15" s="77">
        <v>12622</v>
      </c>
      <c r="G15" s="43" t="str">
        <f>IF($E15="","",VLOOKUP($E15,licbarque97,3))</f>
        <v>PICHAT JULIE</v>
      </c>
      <c r="H15" s="43" t="str">
        <f>IF($F15="","",VLOOKUP($F15,licbarque97,3))</f>
        <v>SCARFO MANON</v>
      </c>
      <c r="I15" s="43" t="str">
        <f>IF(E15="","",VLOOKUP(E15,licbarque97,5))</f>
        <v>AMPUIS</v>
      </c>
      <c r="J15" s="161"/>
      <c r="K15" s="664">
        <v>2.7859953703703705E-3</v>
      </c>
      <c r="L15" s="664">
        <v>2.7859953703703705E-3</v>
      </c>
      <c r="M15" s="664">
        <v>2.7859953703703705E-3</v>
      </c>
      <c r="N15" s="199"/>
      <c r="O15" s="179"/>
      <c r="P15" s="67">
        <v>2</v>
      </c>
      <c r="Q15" s="67"/>
      <c r="R15" s="67"/>
      <c r="S15" s="67"/>
      <c r="T15" s="69"/>
    </row>
    <row r="16" spans="1:20" ht="15" hidden="1" customHeight="1" thickBot="1">
      <c r="A16" s="75"/>
      <c r="B16" s="206">
        <v>3</v>
      </c>
      <c r="C16" s="212"/>
      <c r="D16" s="213"/>
      <c r="E16" s="80">
        <v>12623</v>
      </c>
      <c r="F16" s="80">
        <v>11974</v>
      </c>
      <c r="G16" s="31" t="str">
        <f>IF($E16="","",VLOOKUP($E16,licbarque97,3))</f>
        <v>GIOL AMELIE</v>
      </c>
      <c r="H16" s="31" t="str">
        <f>IF($F16="","",VLOOKUP($F16,licbarque97,3))</f>
        <v>REMILLY ALEXANE</v>
      </c>
      <c r="I16" s="31" t="str">
        <f>IF(E16="","",VLOOKUP(E16,licbarque97,5))</f>
        <v>AMPUIS</v>
      </c>
      <c r="J16" s="65"/>
      <c r="K16" s="665">
        <v>2.84224537037037E-3</v>
      </c>
      <c r="L16" s="665">
        <v>2.84224537037037E-3</v>
      </c>
      <c r="M16" s="665">
        <v>2.84224537037037E-3</v>
      </c>
      <c r="N16" s="199"/>
      <c r="O16" s="179"/>
      <c r="P16" s="67"/>
      <c r="Q16" s="67"/>
      <c r="R16" s="67"/>
      <c r="S16" s="67"/>
      <c r="T16" s="69"/>
    </row>
    <row r="17" spans="1:20" ht="16.5" hidden="1" customHeight="1" thickBot="1">
      <c r="A17" s="75"/>
      <c r="B17" s="224">
        <v>6</v>
      </c>
      <c r="C17" s="79"/>
      <c r="D17" s="80"/>
      <c r="E17" s="80"/>
      <c r="F17" s="80"/>
      <c r="G17" s="31" t="str">
        <f t="shared" ref="G17:G19" si="3">IF($E17="","",VLOOKUP($E17,licbarque97,3))</f>
        <v/>
      </c>
      <c r="H17" s="31" t="str">
        <f t="shared" ref="H17:H19" si="4">IF($F17="","",VLOOKUP($F17,licbarque97,3))</f>
        <v/>
      </c>
      <c r="I17" s="31" t="str">
        <f t="shared" ref="I17:I19" si="5">IF(E17="","",VLOOKUP(E17,licbarque97,5))</f>
        <v/>
      </c>
      <c r="J17" s="66"/>
      <c r="K17" s="665"/>
      <c r="L17" s="665"/>
      <c r="M17" s="665"/>
      <c r="N17" s="225"/>
      <c r="O17" s="179"/>
      <c r="P17" s="67"/>
      <c r="Q17" s="67"/>
      <c r="R17" s="67"/>
      <c r="S17" s="67"/>
      <c r="T17" s="69"/>
    </row>
    <row r="18" spans="1:20" ht="16.5" hidden="1" customHeight="1" thickBot="1">
      <c r="A18" s="75"/>
      <c r="B18" s="224">
        <v>7</v>
      </c>
      <c r="C18" s="79"/>
      <c r="D18" s="80"/>
      <c r="E18" s="80"/>
      <c r="F18" s="80"/>
      <c r="G18" s="31" t="str">
        <f t="shared" si="3"/>
        <v/>
      </c>
      <c r="H18" s="31" t="str">
        <f t="shared" si="4"/>
        <v/>
      </c>
      <c r="I18" s="31" t="str">
        <f t="shared" si="5"/>
        <v/>
      </c>
      <c r="J18" s="66"/>
      <c r="K18" s="665"/>
      <c r="L18" s="665"/>
      <c r="M18" s="665"/>
      <c r="N18" s="225"/>
      <c r="O18" s="179"/>
      <c r="P18" s="67"/>
      <c r="Q18" s="67"/>
      <c r="R18" s="67"/>
      <c r="S18" s="67"/>
      <c r="T18" s="69"/>
    </row>
    <row r="19" spans="1:20" ht="16.5" hidden="1" customHeight="1" thickBot="1">
      <c r="A19" s="75"/>
      <c r="B19" s="90">
        <v>8</v>
      </c>
      <c r="C19" s="81"/>
      <c r="D19" s="82"/>
      <c r="E19" s="82"/>
      <c r="F19" s="82"/>
      <c r="G19" s="45" t="str">
        <f t="shared" si="3"/>
        <v/>
      </c>
      <c r="H19" s="45" t="str">
        <f t="shared" si="4"/>
        <v/>
      </c>
      <c r="I19" s="45" t="str">
        <f t="shared" si="5"/>
        <v/>
      </c>
      <c r="J19" s="83"/>
      <c r="K19" s="667"/>
      <c r="L19" s="667"/>
      <c r="M19" s="667"/>
      <c r="N19" s="200"/>
      <c r="O19" s="179"/>
      <c r="P19" s="67"/>
      <c r="Q19" s="67"/>
      <c r="R19" s="67"/>
      <c r="S19" s="67"/>
      <c r="T19" s="69"/>
    </row>
    <row r="20" spans="1:20" ht="16.5" hidden="1" customHeight="1" thickBot="1">
      <c r="A20" s="75"/>
      <c r="B20" s="75"/>
      <c r="C20" s="85"/>
      <c r="D20" s="85"/>
      <c r="E20" s="85"/>
      <c r="F20" s="85"/>
      <c r="G20" s="86"/>
      <c r="H20" s="86"/>
      <c r="I20" s="87"/>
      <c r="J20" s="72"/>
      <c r="K20" s="663"/>
      <c r="L20" s="663"/>
      <c r="M20" s="663"/>
      <c r="N20" s="73"/>
      <c r="O20" s="115"/>
      <c r="P20" s="67"/>
      <c r="Q20" s="67"/>
      <c r="R20" s="67"/>
      <c r="S20" s="67"/>
      <c r="T20" s="69"/>
    </row>
    <row r="21" spans="1:20" ht="16.5" hidden="1" customHeight="1" thickBot="1">
      <c r="A21" s="88" t="s">
        <v>481</v>
      </c>
      <c r="B21" s="75"/>
      <c r="C21" s="85"/>
      <c r="D21" s="85"/>
      <c r="E21" s="85"/>
      <c r="F21" s="85"/>
      <c r="G21" s="86"/>
      <c r="H21" s="86"/>
      <c r="I21" s="87"/>
      <c r="J21" s="72"/>
      <c r="K21" s="663"/>
      <c r="L21" s="663"/>
      <c r="M21" s="663"/>
      <c r="N21" s="73"/>
      <c r="O21" s="115"/>
      <c r="P21" s="67"/>
      <c r="Q21" s="67"/>
      <c r="R21" s="67"/>
      <c r="S21" s="67"/>
      <c r="T21" s="69"/>
    </row>
    <row r="22" spans="1:20" ht="17.100000000000001" hidden="1" customHeight="1" thickBot="1">
      <c r="A22" s="75"/>
      <c r="B22" s="76"/>
      <c r="C22" s="77">
        <v>1</v>
      </c>
      <c r="D22" s="77">
        <v>1</v>
      </c>
      <c r="E22" s="77">
        <v>12406</v>
      </c>
      <c r="F22" s="77">
        <v>12621</v>
      </c>
      <c r="G22" s="43" t="str">
        <f>IF($E22="","",VLOOKUP($E22,licbarque97,3))</f>
        <v>MARTINET-ANDRIEUX JADE</v>
      </c>
      <c r="H22" s="43" t="str">
        <f>IF($F22="","",VLOOKUP($F22,licbarque97,3))</f>
        <v>SCARFO CHARLOTTE</v>
      </c>
      <c r="I22" s="43" t="str">
        <f>IF(E22="","",VLOOKUP(E22,licbarque97,5))</f>
        <v>AMPUIS</v>
      </c>
      <c r="J22" s="93"/>
      <c r="K22" s="668">
        <v>2.5533564814814815E-3</v>
      </c>
      <c r="L22" s="668">
        <v>2.5533564814814815E-3</v>
      </c>
      <c r="M22" s="668">
        <v>2.5533564814814815E-3</v>
      </c>
      <c r="N22" s="73"/>
      <c r="O22" s="115"/>
      <c r="P22" s="67"/>
      <c r="Q22" s="67"/>
      <c r="R22" s="67"/>
      <c r="S22" s="67"/>
      <c r="T22" s="69"/>
    </row>
    <row r="23" spans="1:20" ht="17.100000000000001" hidden="1" customHeight="1" thickBot="1">
      <c r="A23" s="75"/>
      <c r="B23" s="79"/>
      <c r="C23" s="80">
        <v>1</v>
      </c>
      <c r="D23" s="80">
        <v>3</v>
      </c>
      <c r="E23" s="77">
        <v>11575</v>
      </c>
      <c r="F23" s="77">
        <v>11598</v>
      </c>
      <c r="G23" s="31" t="str">
        <f>IF($E23="","",VLOOKUP($E23,licbarque97,3))</f>
        <v>CREVIER MANON</v>
      </c>
      <c r="H23" s="31" t="str">
        <f>IF($F23="","",VLOOKUP($F23,licbarque97,3))</f>
        <v>VAUDAINE JULIE</v>
      </c>
      <c r="I23" s="31" t="str">
        <f>IF(E23="","",VLOOKUP(E23,licbarque97,5))</f>
        <v>AMPUIS</v>
      </c>
      <c r="J23" s="95"/>
      <c r="K23" s="669">
        <v>2.5859953703703704E-3</v>
      </c>
      <c r="L23" s="669">
        <v>2.5859953703703704E-3</v>
      </c>
      <c r="M23" s="669">
        <v>2.5859953703703704E-3</v>
      </c>
      <c r="N23" s="73"/>
      <c r="O23" s="115"/>
      <c r="P23" s="67"/>
      <c r="Q23" s="67"/>
      <c r="R23" s="67"/>
      <c r="S23" s="67"/>
      <c r="T23" s="69"/>
    </row>
    <row r="24" spans="1:20" ht="16.5" hidden="1" customHeight="1" thickBot="1">
      <c r="A24" s="75"/>
      <c r="B24" s="79"/>
      <c r="C24" s="80">
        <v>1</v>
      </c>
      <c r="D24" s="80">
        <v>4</v>
      </c>
      <c r="E24" s="151">
        <v>12651</v>
      </c>
      <c r="F24" s="151">
        <v>12722</v>
      </c>
      <c r="G24" s="31" t="str">
        <f>IF($E24="","",VLOOKUP($E24,licbarque97,3))</f>
        <v>DECLERY ELSA</v>
      </c>
      <c r="H24" s="31" t="str">
        <f>IF($F24="","",VLOOKUP($F24,licbarque97,3))</f>
        <v>CHANEL CANDICE</v>
      </c>
      <c r="I24" s="31" t="str">
        <f>IF(E24="","",VLOOKUP(E24,licbarque97,5))</f>
        <v>GRIGNY</v>
      </c>
      <c r="J24" s="95"/>
      <c r="K24" s="669">
        <v>2.6565972222222221E-3</v>
      </c>
      <c r="L24" s="669">
        <v>2.6565972222222221E-3</v>
      </c>
      <c r="M24" s="669">
        <v>2.6565972222222221E-3</v>
      </c>
      <c r="N24" s="73"/>
      <c r="O24" s="115"/>
      <c r="P24" s="67"/>
      <c r="Q24" s="67"/>
      <c r="R24" s="67"/>
      <c r="S24" s="67"/>
      <c r="T24" s="69"/>
    </row>
    <row r="25" spans="1:20" ht="16.5" hidden="1" customHeight="1" thickBot="1">
      <c r="A25" s="75"/>
      <c r="B25" s="81"/>
      <c r="C25" s="82">
        <v>1</v>
      </c>
      <c r="D25" s="82">
        <v>2</v>
      </c>
      <c r="E25" s="80">
        <v>12620</v>
      </c>
      <c r="F25" s="80">
        <v>12622</v>
      </c>
      <c r="G25" s="45" t="str">
        <f>IF($E25="","",VLOOKUP($E25,licbarque97,3))</f>
        <v>PICHAT JULIE</v>
      </c>
      <c r="H25" s="45" t="str">
        <f>IF($F25="","",VLOOKUP($F25,licbarque97,3))</f>
        <v>SCARFO MANON</v>
      </c>
      <c r="I25" s="45" t="str">
        <f>IF(E25="","",VLOOKUP(E25,licbarque97,5))</f>
        <v>AMPUIS</v>
      </c>
      <c r="J25" s="97"/>
      <c r="K25" s="667">
        <v>2.8788194444444447E-3</v>
      </c>
      <c r="L25" s="667">
        <v>2.8788194444444447E-3</v>
      </c>
      <c r="M25" s="667">
        <v>2.8788194444444447E-3</v>
      </c>
      <c r="N25" s="73"/>
      <c r="O25" s="115"/>
      <c r="P25" s="67"/>
      <c r="Q25" s="67"/>
      <c r="R25" s="67"/>
      <c r="S25" s="67"/>
      <c r="T25" s="69"/>
    </row>
    <row r="26" spans="1:20" ht="16.5" hidden="1" customHeight="1" thickBot="1">
      <c r="A26" s="75"/>
      <c r="B26" s="75"/>
      <c r="C26" s="85"/>
      <c r="D26" s="85"/>
      <c r="E26" s="85"/>
      <c r="F26" s="85"/>
      <c r="G26" s="86"/>
      <c r="H26" s="86"/>
      <c r="I26" s="87"/>
      <c r="J26" s="72"/>
      <c r="K26" s="663"/>
      <c r="L26" s="663"/>
      <c r="M26" s="663"/>
      <c r="N26" s="73"/>
      <c r="O26" s="115"/>
      <c r="P26" s="67"/>
      <c r="Q26" s="67"/>
      <c r="R26" s="67"/>
      <c r="S26" s="67"/>
      <c r="T26" s="69"/>
    </row>
    <row r="27" spans="1:20" ht="16.5" hidden="1" customHeight="1">
      <c r="A27" s="88" t="s">
        <v>482</v>
      </c>
      <c r="B27" s="75"/>
      <c r="C27" s="85"/>
      <c r="D27" s="85"/>
      <c r="E27" s="85"/>
      <c r="F27" s="85"/>
      <c r="G27" s="86"/>
      <c r="H27" s="86"/>
      <c r="I27" s="87"/>
      <c r="J27" s="72"/>
      <c r="K27" s="663"/>
      <c r="L27" s="663"/>
      <c r="M27" s="663"/>
      <c r="N27" s="73"/>
      <c r="O27" s="115"/>
      <c r="P27" s="67"/>
      <c r="Q27" s="67"/>
      <c r="R27" s="67"/>
      <c r="S27" s="67"/>
      <c r="T27" s="69"/>
    </row>
    <row r="28" spans="1:20" ht="16.5" hidden="1" customHeight="1">
      <c r="A28" s="102"/>
      <c r="B28" s="75"/>
      <c r="C28" s="91">
        <v>1</v>
      </c>
      <c r="D28" s="91">
        <v>1</v>
      </c>
      <c r="E28" s="76"/>
      <c r="F28" s="77"/>
      <c r="G28" s="43" t="str">
        <f t="shared" ref="G28:G36" si="6">IF($E28="","",VLOOKUP($E28,licbarque97,3))</f>
        <v/>
      </c>
      <c r="H28" s="43" t="str">
        <f t="shared" ref="H28:H36" si="7">IF($F28="","",VLOOKUP($F28,licbarque97,3))</f>
        <v/>
      </c>
      <c r="I28" s="43" t="str">
        <f t="shared" ref="I28:I33" si="8">IF(E28="","",VLOOKUP(E28,licbarque97,5))</f>
        <v/>
      </c>
      <c r="J28" s="78"/>
      <c r="K28" s="664"/>
      <c r="L28" s="664"/>
      <c r="M28" s="664"/>
      <c r="N28" s="73"/>
      <c r="O28" s="115"/>
      <c r="P28" s="67"/>
      <c r="Q28" s="67"/>
      <c r="R28" s="67"/>
      <c r="S28" s="67"/>
      <c r="T28" s="69"/>
    </row>
    <row r="29" spans="1:20" ht="16.5" hidden="1" customHeight="1">
      <c r="A29" s="102"/>
      <c r="B29" s="75"/>
      <c r="C29" s="149">
        <v>1</v>
      </c>
      <c r="D29" s="149">
        <v>2</v>
      </c>
      <c r="E29" s="79"/>
      <c r="F29" s="80"/>
      <c r="G29" s="31" t="str">
        <f t="shared" si="6"/>
        <v/>
      </c>
      <c r="H29" s="31" t="str">
        <f t="shared" si="7"/>
        <v/>
      </c>
      <c r="I29" s="31" t="str">
        <f t="shared" si="8"/>
        <v/>
      </c>
      <c r="J29" s="160"/>
      <c r="K29" s="670"/>
      <c r="L29" s="670"/>
      <c r="M29" s="670"/>
      <c r="N29" s="73"/>
      <c r="O29" s="115"/>
      <c r="P29" s="67"/>
      <c r="Q29" s="67"/>
      <c r="R29" s="67"/>
      <c r="S29" s="67"/>
      <c r="T29" s="69"/>
    </row>
    <row r="30" spans="1:20" ht="16.5" hidden="1" customHeight="1">
      <c r="A30" s="102"/>
      <c r="B30" s="75"/>
      <c r="C30" s="224">
        <v>1</v>
      </c>
      <c r="D30" s="224">
        <v>3</v>
      </c>
      <c r="E30" s="150"/>
      <c r="F30" s="151"/>
      <c r="G30" s="463" t="str">
        <f t="shared" si="6"/>
        <v/>
      </c>
      <c r="H30" s="463" t="str">
        <f t="shared" si="7"/>
        <v/>
      </c>
      <c r="I30" s="463" t="str">
        <f t="shared" si="8"/>
        <v/>
      </c>
      <c r="J30" s="223"/>
      <c r="K30" s="666"/>
      <c r="L30" s="666"/>
      <c r="M30" s="666"/>
      <c r="N30" s="73"/>
      <c r="O30" s="115"/>
      <c r="P30" s="67"/>
      <c r="Q30" s="67"/>
      <c r="R30" s="67"/>
      <c r="S30" s="67"/>
      <c r="T30" s="69"/>
    </row>
    <row r="31" spans="1:20" ht="16.5" hidden="1" customHeight="1">
      <c r="A31" s="102"/>
      <c r="B31" s="75"/>
      <c r="C31" s="76">
        <v>2</v>
      </c>
      <c r="D31" s="77">
        <v>1</v>
      </c>
      <c r="E31" s="77"/>
      <c r="F31" s="77"/>
      <c r="G31" s="43" t="str">
        <f t="shared" si="6"/>
        <v/>
      </c>
      <c r="H31" s="43" t="str">
        <f t="shared" si="7"/>
        <v/>
      </c>
      <c r="I31" s="43" t="str">
        <f t="shared" si="8"/>
        <v/>
      </c>
      <c r="J31" s="78"/>
      <c r="K31" s="664"/>
      <c r="L31" s="664"/>
      <c r="M31" s="664"/>
      <c r="N31" s="73"/>
      <c r="O31" s="115"/>
      <c r="P31" s="67"/>
      <c r="Q31" s="67"/>
      <c r="R31" s="67"/>
      <c r="S31" s="67"/>
      <c r="T31" s="69"/>
    </row>
    <row r="32" spans="1:20" ht="16.5" hidden="1" customHeight="1">
      <c r="A32" s="102"/>
      <c r="B32" s="75"/>
      <c r="C32" s="79">
        <v>2</v>
      </c>
      <c r="D32" s="80">
        <v>2</v>
      </c>
      <c r="E32" s="80"/>
      <c r="F32" s="80"/>
      <c r="G32" s="31" t="str">
        <f t="shared" si="6"/>
        <v/>
      </c>
      <c r="H32" s="31" t="str">
        <f t="shared" si="7"/>
        <v/>
      </c>
      <c r="I32" s="31" t="str">
        <f t="shared" si="8"/>
        <v/>
      </c>
      <c r="J32" s="65"/>
      <c r="K32" s="669"/>
      <c r="L32" s="669"/>
      <c r="M32" s="669"/>
      <c r="N32" s="73"/>
      <c r="O32" s="115"/>
      <c r="P32" s="67"/>
      <c r="Q32" s="67"/>
      <c r="R32" s="67"/>
      <c r="S32" s="67"/>
      <c r="T32" s="69"/>
    </row>
    <row r="33" spans="1:20" ht="16.5" hidden="1" customHeight="1" thickBot="1">
      <c r="A33" s="102"/>
      <c r="B33" s="75"/>
      <c r="C33" s="81">
        <v>2</v>
      </c>
      <c r="D33" s="82">
        <v>3</v>
      </c>
      <c r="E33" s="82"/>
      <c r="F33" s="82"/>
      <c r="G33" s="45" t="str">
        <f t="shared" si="6"/>
        <v/>
      </c>
      <c r="H33" s="45" t="str">
        <f t="shared" si="7"/>
        <v/>
      </c>
      <c r="I33" s="45" t="str">
        <f t="shared" si="8"/>
        <v/>
      </c>
      <c r="J33" s="84"/>
      <c r="K33" s="671"/>
      <c r="L33" s="671"/>
      <c r="M33" s="671"/>
      <c r="N33" s="73"/>
      <c r="O33" s="115"/>
      <c r="P33" s="67"/>
      <c r="Q33" s="67"/>
      <c r="R33" s="67"/>
      <c r="S33" s="67"/>
      <c r="T33" s="69"/>
    </row>
    <row r="34" spans="1:20" ht="16.5" hidden="1" customHeight="1">
      <c r="A34" s="102"/>
      <c r="B34" s="75"/>
      <c r="C34" s="464">
        <v>3</v>
      </c>
      <c r="D34" s="464">
        <v>1</v>
      </c>
      <c r="E34" s="465"/>
      <c r="F34" s="466"/>
      <c r="G34" s="467" t="str">
        <f t="shared" si="6"/>
        <v/>
      </c>
      <c r="H34" s="467" t="str">
        <f t="shared" si="7"/>
        <v/>
      </c>
      <c r="I34" s="467" t="str">
        <f>IF(E34="","",VLOOKUP(E34,licbarque97,5))</f>
        <v/>
      </c>
      <c r="J34" s="229"/>
      <c r="K34" s="672"/>
      <c r="L34" s="672"/>
      <c r="M34" s="672"/>
      <c r="N34" s="73"/>
      <c r="O34" s="115"/>
      <c r="P34" s="67"/>
      <c r="Q34" s="67"/>
      <c r="R34" s="67"/>
      <c r="S34" s="67"/>
      <c r="T34" s="69"/>
    </row>
    <row r="35" spans="1:20" ht="16.5" hidden="1" customHeight="1">
      <c r="A35" s="102"/>
      <c r="B35" s="75"/>
      <c r="C35" s="224">
        <v>3</v>
      </c>
      <c r="D35" s="224">
        <v>2</v>
      </c>
      <c r="E35" s="150"/>
      <c r="F35" s="151"/>
      <c r="G35" s="31" t="str">
        <f t="shared" si="6"/>
        <v/>
      </c>
      <c r="H35" s="31" t="str">
        <f t="shared" si="7"/>
        <v/>
      </c>
      <c r="I35" s="31" t="str">
        <f>IF(E35="","",VLOOKUP(E35,licbarque97,5))</f>
        <v/>
      </c>
      <c r="J35" s="223"/>
      <c r="K35" s="673"/>
      <c r="L35" s="673"/>
      <c r="M35" s="673"/>
      <c r="N35" s="73"/>
      <c r="O35" s="115"/>
      <c r="P35" s="67"/>
      <c r="Q35" s="67"/>
      <c r="R35" s="67"/>
      <c r="S35" s="67"/>
      <c r="T35" s="69"/>
    </row>
    <row r="36" spans="1:20" ht="16.5" hidden="1" customHeight="1" thickBot="1">
      <c r="A36" s="102"/>
      <c r="B36" s="75"/>
      <c r="C36" s="90">
        <v>3</v>
      </c>
      <c r="D36" s="90">
        <v>3</v>
      </c>
      <c r="E36" s="81"/>
      <c r="F36" s="82"/>
      <c r="G36" s="31" t="str">
        <f t="shared" si="6"/>
        <v/>
      </c>
      <c r="H36" s="45" t="str">
        <f t="shared" si="7"/>
        <v/>
      </c>
      <c r="I36" s="31" t="str">
        <f>IF(E36="","",VLOOKUP(E36,licbarque97,5))</f>
        <v/>
      </c>
      <c r="J36" s="84"/>
      <c r="K36" s="671"/>
      <c r="L36" s="671"/>
      <c r="M36" s="671"/>
      <c r="N36" s="73"/>
      <c r="O36" s="115"/>
      <c r="P36" s="67"/>
      <c r="Q36" s="67"/>
      <c r="R36" s="67"/>
      <c r="S36" s="67"/>
      <c r="T36" s="69"/>
    </row>
    <row r="37" spans="1:20" ht="15" hidden="1" customHeight="1">
      <c r="A37" s="75"/>
      <c r="B37" s="75"/>
      <c r="C37" s="75"/>
      <c r="D37" s="75"/>
      <c r="E37" s="75"/>
      <c r="F37" s="75"/>
      <c r="G37" s="98"/>
      <c r="H37" s="98"/>
      <c r="I37" s="88"/>
      <c r="J37" s="72"/>
      <c r="K37" s="663"/>
      <c r="L37" s="663"/>
      <c r="M37" s="663"/>
      <c r="N37" s="73"/>
      <c r="O37" s="115"/>
      <c r="P37" s="67"/>
      <c r="Q37" s="67"/>
      <c r="R37" s="67"/>
      <c r="S37" s="67"/>
      <c r="T37" s="69"/>
    </row>
    <row r="38" spans="1:20" ht="16.5" hidden="1" customHeight="1">
      <c r="A38" s="88" t="s">
        <v>483</v>
      </c>
      <c r="B38" s="75"/>
      <c r="C38" s="99"/>
      <c r="D38" s="99"/>
      <c r="E38" s="99"/>
      <c r="F38" s="99"/>
      <c r="G38" s="86"/>
      <c r="H38" s="86"/>
      <c r="I38" s="87"/>
      <c r="J38" s="72"/>
      <c r="K38" s="663"/>
      <c r="L38" s="663"/>
      <c r="M38" s="663"/>
      <c r="N38" s="73"/>
      <c r="O38" s="115"/>
      <c r="P38" s="67"/>
      <c r="Q38" s="67"/>
      <c r="R38" s="67"/>
      <c r="S38" s="67"/>
      <c r="T38" s="69"/>
    </row>
    <row r="39" spans="1:20" ht="16.5" hidden="1" customHeight="1">
      <c r="A39" s="75"/>
      <c r="B39" s="468">
        <v>1</v>
      </c>
      <c r="C39" s="469"/>
      <c r="D39" s="469"/>
      <c r="E39" s="470"/>
      <c r="F39" s="471"/>
      <c r="G39" s="472" t="str">
        <f t="shared" ref="G39:G47" si="9">IF($E39="","",VLOOKUP($E39,licbarque97,3))</f>
        <v/>
      </c>
      <c r="H39" s="472" t="str">
        <f t="shared" ref="H39:H47" si="10">IF($F39="","",VLOOKUP($F39,licbarque97,3))</f>
        <v/>
      </c>
      <c r="I39" s="472" t="str">
        <f t="shared" ref="I39:I47" si="11">IF(E39="","",VLOOKUP(E39,licbarque97,5))</f>
        <v/>
      </c>
      <c r="J39" s="473"/>
      <c r="K39" s="674"/>
      <c r="L39" s="674"/>
      <c r="M39" s="674"/>
      <c r="N39" s="474"/>
      <c r="O39" s="115"/>
      <c r="P39" s="67"/>
      <c r="Q39" s="67"/>
      <c r="R39" s="67"/>
      <c r="S39" s="67"/>
      <c r="T39" s="69"/>
    </row>
    <row r="40" spans="1:20" ht="16.5" hidden="1" customHeight="1">
      <c r="A40" s="75"/>
      <c r="B40" s="475">
        <v>3</v>
      </c>
      <c r="C40" s="476"/>
      <c r="D40" s="476"/>
      <c r="E40" s="477"/>
      <c r="F40" s="478"/>
      <c r="G40" s="479" t="str">
        <f t="shared" si="9"/>
        <v/>
      </c>
      <c r="H40" s="479" t="str">
        <f t="shared" si="10"/>
        <v/>
      </c>
      <c r="I40" s="479" t="str">
        <f t="shared" si="11"/>
        <v/>
      </c>
      <c r="J40" s="480"/>
      <c r="K40" s="675"/>
      <c r="L40" s="675"/>
      <c r="M40" s="675"/>
      <c r="N40" s="481"/>
      <c r="O40" s="115"/>
      <c r="P40" s="67"/>
      <c r="Q40" s="67"/>
      <c r="R40" s="67"/>
      <c r="S40" s="67"/>
      <c r="T40" s="69"/>
    </row>
    <row r="41" spans="1:20" ht="16.5" hidden="1" customHeight="1">
      <c r="A41" s="75"/>
      <c r="B41" s="475">
        <v>2</v>
      </c>
      <c r="C41" s="476"/>
      <c r="D41" s="476"/>
      <c r="E41" s="482"/>
      <c r="F41" s="483"/>
      <c r="G41" s="484" t="str">
        <f t="shared" si="9"/>
        <v/>
      </c>
      <c r="H41" s="484" t="str">
        <f t="shared" si="10"/>
        <v/>
      </c>
      <c r="I41" s="484" t="str">
        <f t="shared" si="11"/>
        <v/>
      </c>
      <c r="J41" s="485"/>
      <c r="K41" s="676"/>
      <c r="L41" s="676"/>
      <c r="M41" s="676"/>
      <c r="N41" s="481"/>
      <c r="O41" s="115"/>
      <c r="P41" s="67"/>
      <c r="Q41" s="67"/>
      <c r="R41" s="67" t="s">
        <v>34</v>
      </c>
      <c r="S41" s="67"/>
      <c r="T41" s="69"/>
    </row>
    <row r="42" spans="1:20" ht="16.5" hidden="1" customHeight="1">
      <c r="A42" s="75"/>
      <c r="B42" s="475">
        <v>4</v>
      </c>
      <c r="C42" s="476"/>
      <c r="D42" s="476"/>
      <c r="E42" s="471"/>
      <c r="F42" s="471"/>
      <c r="G42" s="472" t="str">
        <f t="shared" si="9"/>
        <v/>
      </c>
      <c r="H42" s="472" t="str">
        <f t="shared" si="10"/>
        <v/>
      </c>
      <c r="I42" s="472" t="str">
        <f t="shared" si="11"/>
        <v/>
      </c>
      <c r="J42" s="473"/>
      <c r="K42" s="677"/>
      <c r="L42" s="677"/>
      <c r="M42" s="677"/>
      <c r="N42" s="481"/>
      <c r="O42" s="115"/>
      <c r="P42" s="67"/>
      <c r="Q42" s="67"/>
      <c r="R42" s="67"/>
      <c r="S42" s="67"/>
      <c r="T42" s="69"/>
    </row>
    <row r="43" spans="1:20" ht="16.5" hidden="1" customHeight="1">
      <c r="A43" s="75"/>
      <c r="B43" s="475">
        <v>5</v>
      </c>
      <c r="C43" s="476"/>
      <c r="D43" s="476"/>
      <c r="E43" s="478"/>
      <c r="F43" s="478"/>
      <c r="G43" s="479" t="str">
        <f t="shared" si="9"/>
        <v/>
      </c>
      <c r="H43" s="479" t="str">
        <f t="shared" si="10"/>
        <v/>
      </c>
      <c r="I43" s="479" t="str">
        <f t="shared" si="11"/>
        <v/>
      </c>
      <c r="J43" s="486"/>
      <c r="K43" s="678"/>
      <c r="L43" s="678"/>
      <c r="M43" s="678"/>
      <c r="N43" s="481"/>
      <c r="O43" s="115"/>
      <c r="P43" s="67"/>
      <c r="Q43" s="67"/>
      <c r="R43" s="67"/>
      <c r="S43" s="67"/>
      <c r="T43" s="69"/>
    </row>
    <row r="44" spans="1:20" ht="14.25" hidden="1" customHeight="1" thickBot="1">
      <c r="A44" s="75"/>
      <c r="B44" s="475">
        <v>6</v>
      </c>
      <c r="C44" s="476"/>
      <c r="D44" s="476"/>
      <c r="E44" s="487"/>
      <c r="F44" s="487"/>
      <c r="G44" s="488" t="str">
        <f t="shared" si="9"/>
        <v/>
      </c>
      <c r="H44" s="488" t="str">
        <f t="shared" si="10"/>
        <v/>
      </c>
      <c r="I44" s="488" t="str">
        <f t="shared" si="11"/>
        <v/>
      </c>
      <c r="J44" s="489"/>
      <c r="K44" s="679"/>
      <c r="L44" s="679"/>
      <c r="M44" s="679"/>
      <c r="N44" s="481"/>
      <c r="O44" s="115"/>
      <c r="P44" s="67"/>
      <c r="Q44" s="67"/>
      <c r="R44" s="67"/>
      <c r="S44" s="67"/>
      <c r="T44" s="69"/>
    </row>
    <row r="45" spans="1:20" ht="16.5" hidden="1" customHeight="1">
      <c r="A45" s="75"/>
      <c r="B45" s="475">
        <v>7</v>
      </c>
      <c r="C45" s="476"/>
      <c r="D45" s="476"/>
      <c r="E45" s="490"/>
      <c r="F45" s="491"/>
      <c r="G45" s="492" t="str">
        <f t="shared" si="9"/>
        <v/>
      </c>
      <c r="H45" s="492" t="str">
        <f t="shared" si="10"/>
        <v/>
      </c>
      <c r="I45" s="492" t="str">
        <f t="shared" si="11"/>
        <v/>
      </c>
      <c r="J45" s="493"/>
      <c r="K45" s="680"/>
      <c r="L45" s="680"/>
      <c r="M45" s="680"/>
      <c r="N45" s="494"/>
      <c r="O45" s="115"/>
      <c r="P45" s="67"/>
      <c r="Q45" s="67"/>
      <c r="R45" s="67"/>
      <c r="S45" s="67"/>
      <c r="T45" s="69"/>
    </row>
    <row r="46" spans="1:20" ht="16.5" hidden="1" customHeight="1">
      <c r="A46" s="75"/>
      <c r="B46" s="475">
        <v>8</v>
      </c>
      <c r="C46" s="476"/>
      <c r="D46" s="476"/>
      <c r="E46" s="482"/>
      <c r="F46" s="483"/>
      <c r="G46" s="479" t="str">
        <f t="shared" si="9"/>
        <v/>
      </c>
      <c r="H46" s="479" t="str">
        <f t="shared" si="10"/>
        <v/>
      </c>
      <c r="I46" s="479" t="str">
        <f t="shared" si="11"/>
        <v/>
      </c>
      <c r="J46" s="485"/>
      <c r="K46" s="681"/>
      <c r="L46" s="681"/>
      <c r="M46" s="681"/>
      <c r="N46" s="494"/>
      <c r="O46" s="115"/>
      <c r="P46" s="67"/>
      <c r="Q46" s="67"/>
      <c r="R46" s="67"/>
      <c r="S46" s="67"/>
      <c r="T46" s="69"/>
    </row>
    <row r="47" spans="1:20" ht="16.5" hidden="1" customHeight="1">
      <c r="A47" s="75"/>
      <c r="B47" s="495">
        <v>9</v>
      </c>
      <c r="C47" s="496"/>
      <c r="D47" s="496"/>
      <c r="E47" s="150"/>
      <c r="F47" s="151"/>
      <c r="G47" s="463" t="str">
        <f t="shared" si="9"/>
        <v/>
      </c>
      <c r="H47" s="463" t="str">
        <f t="shared" si="10"/>
        <v/>
      </c>
      <c r="I47" s="463" t="str">
        <f t="shared" si="11"/>
        <v/>
      </c>
      <c r="J47" s="223"/>
      <c r="K47" s="673"/>
      <c r="L47" s="673"/>
      <c r="M47" s="673"/>
      <c r="N47" s="497"/>
      <c r="O47" s="115"/>
      <c r="P47" s="67"/>
      <c r="Q47" s="67"/>
      <c r="R47" s="67"/>
      <c r="S47" s="67"/>
      <c r="T47" s="69"/>
    </row>
    <row r="48" spans="1:20" ht="16.5" hidden="1" customHeight="1" thickBot="1">
      <c r="A48" s="498"/>
      <c r="B48" s="498"/>
      <c r="C48" s="498"/>
      <c r="D48" s="498"/>
      <c r="E48" s="498"/>
      <c r="F48" s="498"/>
      <c r="G48" s="499"/>
      <c r="H48" s="499"/>
      <c r="I48" s="499"/>
      <c r="J48" s="500"/>
      <c r="K48" s="682"/>
      <c r="L48" s="682"/>
      <c r="M48" s="682"/>
      <c r="N48" s="498"/>
      <c r="O48" s="500"/>
      <c r="P48" s="67"/>
      <c r="Q48" s="67"/>
      <c r="R48" s="67"/>
      <c r="S48" s="67"/>
      <c r="T48" s="69"/>
    </row>
    <row r="49" spans="1:20" ht="16.5" hidden="1" customHeight="1">
      <c r="A49" s="75"/>
      <c r="B49" s="512"/>
      <c r="C49" s="513">
        <v>1</v>
      </c>
      <c r="D49" s="513">
        <v>1</v>
      </c>
      <c r="E49" s="513"/>
      <c r="F49" s="513"/>
      <c r="G49" s="514" t="str">
        <f t="shared" ref="G49:G56" si="12">IF($E49="","",VLOOKUP($E49,licbarque97,3))</f>
        <v/>
      </c>
      <c r="H49" s="514" t="str">
        <f t="shared" ref="H49:H56" si="13">IF($F49="","",VLOOKUP($F49,licbarque97,3))</f>
        <v/>
      </c>
      <c r="I49" s="514" t="str">
        <f t="shared" ref="I49:I56" si="14">IF(E49="","",VLOOKUP(E49,licbarque97,5))</f>
        <v/>
      </c>
      <c r="J49" s="515"/>
      <c r="K49" s="683"/>
      <c r="L49" s="683"/>
      <c r="M49" s="683"/>
      <c r="N49" s="75"/>
      <c r="O49" s="115"/>
      <c r="P49" s="67"/>
      <c r="Q49" s="67"/>
      <c r="R49" s="67"/>
      <c r="S49" s="67"/>
      <c r="T49" s="69"/>
    </row>
    <row r="50" spans="1:20" ht="16.5" hidden="1" customHeight="1">
      <c r="A50" s="75"/>
      <c r="B50" s="516"/>
      <c r="C50" s="517">
        <v>1</v>
      </c>
      <c r="D50" s="517">
        <v>2</v>
      </c>
      <c r="E50" s="517"/>
      <c r="F50" s="517"/>
      <c r="G50" s="534" t="str">
        <f t="shared" si="12"/>
        <v/>
      </c>
      <c r="H50" s="534" t="str">
        <f t="shared" si="13"/>
        <v/>
      </c>
      <c r="I50" s="534" t="str">
        <f t="shared" si="14"/>
        <v/>
      </c>
      <c r="J50" s="535"/>
      <c r="K50" s="684"/>
      <c r="L50" s="684"/>
      <c r="M50" s="684"/>
      <c r="N50" s="75"/>
      <c r="O50" s="115"/>
      <c r="P50" s="67"/>
      <c r="Q50" s="67"/>
      <c r="R50" s="67"/>
      <c r="S50" s="67"/>
      <c r="T50" s="69"/>
    </row>
    <row r="51" spans="1:20" ht="16.5" hidden="1" customHeight="1">
      <c r="A51" s="75"/>
      <c r="B51" s="516"/>
      <c r="C51" s="517">
        <v>1</v>
      </c>
      <c r="D51" s="517">
        <v>3</v>
      </c>
      <c r="E51" s="517"/>
      <c r="F51" s="517"/>
      <c r="G51" s="534" t="str">
        <f t="shared" si="12"/>
        <v/>
      </c>
      <c r="H51" s="534" t="str">
        <f t="shared" si="13"/>
        <v/>
      </c>
      <c r="I51" s="534" t="str">
        <f t="shared" si="14"/>
        <v/>
      </c>
      <c r="J51" s="535"/>
      <c r="K51" s="684"/>
      <c r="L51" s="684"/>
      <c r="M51" s="684"/>
      <c r="N51" s="73"/>
      <c r="O51" s="115"/>
      <c r="P51" s="67"/>
      <c r="Q51" s="67"/>
      <c r="R51" s="67"/>
      <c r="S51" s="67"/>
      <c r="T51" s="69"/>
    </row>
    <row r="52" spans="1:20" ht="16.5" hidden="1" customHeight="1" thickBot="1">
      <c r="A52" s="75"/>
      <c r="B52" s="518"/>
      <c r="C52" s="519">
        <v>1</v>
      </c>
      <c r="D52" s="519">
        <v>4</v>
      </c>
      <c r="E52" s="519"/>
      <c r="F52" s="519"/>
      <c r="G52" s="520" t="str">
        <f t="shared" si="12"/>
        <v/>
      </c>
      <c r="H52" s="520" t="str">
        <f t="shared" si="13"/>
        <v/>
      </c>
      <c r="I52" s="520" t="str">
        <f t="shared" si="14"/>
        <v/>
      </c>
      <c r="J52" s="521"/>
      <c r="K52" s="685"/>
      <c r="L52" s="685"/>
      <c r="M52" s="685"/>
      <c r="N52" s="73"/>
      <c r="O52" s="115"/>
      <c r="P52" s="67"/>
      <c r="Q52" s="67"/>
      <c r="R52" s="67"/>
      <c r="S52" s="67"/>
      <c r="T52" s="69"/>
    </row>
    <row r="53" spans="1:20" ht="16.5" hidden="1" customHeight="1">
      <c r="A53" s="75"/>
      <c r="B53" s="159"/>
      <c r="C53" s="133">
        <v>2</v>
      </c>
      <c r="D53" s="133">
        <v>1</v>
      </c>
      <c r="E53" s="536"/>
      <c r="F53" s="536"/>
      <c r="G53" s="231" t="str">
        <f t="shared" si="12"/>
        <v/>
      </c>
      <c r="H53" s="231" t="str">
        <f t="shared" si="13"/>
        <v/>
      </c>
      <c r="I53" s="231" t="str">
        <f t="shared" si="14"/>
        <v/>
      </c>
      <c r="J53" s="537"/>
      <c r="K53" s="686"/>
      <c r="L53" s="686"/>
      <c r="M53" s="686"/>
      <c r="N53" s="73"/>
      <c r="O53" s="115"/>
      <c r="P53" s="67"/>
      <c r="Q53" s="67"/>
      <c r="R53" s="67"/>
      <c r="S53" s="67"/>
      <c r="T53" s="69"/>
    </row>
    <row r="54" spans="1:20" ht="16.5" hidden="1" customHeight="1">
      <c r="A54" s="75"/>
      <c r="B54" s="79"/>
      <c r="C54" s="80">
        <v>2</v>
      </c>
      <c r="D54" s="80">
        <v>2</v>
      </c>
      <c r="E54" s="177"/>
      <c r="F54" s="177"/>
      <c r="G54" s="230" t="str">
        <f t="shared" si="12"/>
        <v/>
      </c>
      <c r="H54" s="230" t="str">
        <f t="shared" si="13"/>
        <v/>
      </c>
      <c r="I54" s="230" t="str">
        <f t="shared" si="14"/>
        <v/>
      </c>
      <c r="J54" s="178"/>
      <c r="K54" s="687"/>
      <c r="L54" s="687"/>
      <c r="M54" s="687"/>
      <c r="N54" s="73"/>
      <c r="O54" s="115"/>
      <c r="P54" s="67"/>
      <c r="Q54" s="67"/>
      <c r="R54" s="67"/>
      <c r="S54" s="67"/>
      <c r="T54" s="69"/>
    </row>
    <row r="55" spans="1:20" ht="16.5" hidden="1" customHeight="1">
      <c r="A55" s="75"/>
      <c r="B55" s="79"/>
      <c r="C55" s="80">
        <v>2</v>
      </c>
      <c r="D55" s="80">
        <v>3</v>
      </c>
      <c r="E55" s="177"/>
      <c r="F55" s="177"/>
      <c r="G55" s="230" t="str">
        <f t="shared" si="12"/>
        <v/>
      </c>
      <c r="H55" s="230" t="str">
        <f t="shared" si="13"/>
        <v/>
      </c>
      <c r="I55" s="230" t="str">
        <f t="shared" si="14"/>
        <v/>
      </c>
      <c r="J55" s="178"/>
      <c r="K55" s="687"/>
      <c r="L55" s="687"/>
      <c r="M55" s="687"/>
      <c r="N55" s="73"/>
      <c r="O55" s="115"/>
      <c r="P55" s="67"/>
      <c r="Q55" s="67"/>
      <c r="R55" s="67"/>
      <c r="S55" s="67"/>
      <c r="T55" s="69"/>
    </row>
    <row r="56" spans="1:20" ht="16.5" hidden="1" customHeight="1" thickBot="1">
      <c r="A56" s="75"/>
      <c r="B56" s="81"/>
      <c r="C56" s="82">
        <v>2</v>
      </c>
      <c r="D56" s="82">
        <v>4</v>
      </c>
      <c r="E56" s="238"/>
      <c r="F56" s="238"/>
      <c r="G56" s="236" t="str">
        <f t="shared" si="12"/>
        <v/>
      </c>
      <c r="H56" s="236" t="str">
        <f t="shared" si="13"/>
        <v/>
      </c>
      <c r="I56" s="236" t="str">
        <f t="shared" si="14"/>
        <v/>
      </c>
      <c r="J56" s="239"/>
      <c r="K56" s="688"/>
      <c r="L56" s="688"/>
      <c r="M56" s="688"/>
      <c r="N56" s="73"/>
      <c r="O56" s="115"/>
      <c r="P56" s="67"/>
      <c r="Q56" s="67"/>
      <c r="R56" s="67"/>
      <c r="S56" s="67"/>
      <c r="T56" s="69"/>
    </row>
    <row r="57" spans="1:20" ht="16.5" hidden="1" customHeight="1">
      <c r="A57" s="75"/>
      <c r="B57" s="75"/>
      <c r="C57" s="75"/>
      <c r="D57" s="75"/>
      <c r="E57" s="75"/>
      <c r="F57" s="75"/>
      <c r="G57" s="98"/>
      <c r="H57" s="98"/>
      <c r="I57" s="88"/>
      <c r="J57" s="72"/>
      <c r="K57" s="663"/>
      <c r="L57" s="663"/>
      <c r="M57" s="663"/>
      <c r="N57" s="73"/>
      <c r="O57" s="115"/>
      <c r="P57" s="67"/>
      <c r="Q57" s="67"/>
      <c r="R57" s="67"/>
      <c r="S57" s="67"/>
      <c r="T57" s="69"/>
    </row>
    <row r="58" spans="1:20" ht="16.5" hidden="1" customHeight="1">
      <c r="A58" s="75"/>
      <c r="B58" s="75"/>
      <c r="C58" s="75"/>
      <c r="D58" s="75"/>
      <c r="E58" s="75"/>
      <c r="F58" s="75"/>
      <c r="G58" s="98"/>
      <c r="H58" s="98"/>
      <c r="I58" s="88"/>
      <c r="J58" s="72"/>
      <c r="K58" s="663"/>
      <c r="L58" s="663"/>
      <c r="M58" s="663"/>
      <c r="N58" s="73"/>
      <c r="O58" s="115"/>
      <c r="P58" s="67"/>
      <c r="Q58" s="67"/>
      <c r="R58" s="67"/>
      <c r="S58" s="67"/>
      <c r="T58" s="69"/>
    </row>
    <row r="59" spans="1:20" ht="16.5" hidden="1" customHeight="1" thickBot="1">
      <c r="A59" s="88" t="s">
        <v>484</v>
      </c>
      <c r="B59" s="75"/>
      <c r="C59" s="85"/>
      <c r="D59" s="72"/>
      <c r="E59" s="72"/>
      <c r="F59" s="72"/>
      <c r="G59" s="100"/>
      <c r="H59" s="86"/>
      <c r="I59" s="87"/>
      <c r="J59" s="72"/>
      <c r="K59" s="663"/>
      <c r="L59" s="663"/>
      <c r="M59" s="663"/>
      <c r="N59" s="73"/>
      <c r="O59" s="115"/>
      <c r="P59" s="67"/>
      <c r="Q59" s="67"/>
      <c r="R59" s="67"/>
      <c r="S59" s="67"/>
      <c r="T59" s="69"/>
    </row>
    <row r="60" spans="1:20" ht="16.5" hidden="1" customHeight="1" thickBot="1">
      <c r="A60" s="75"/>
      <c r="B60" s="91"/>
      <c r="C60" s="92">
        <v>1</v>
      </c>
      <c r="D60" s="180">
        <v>1</v>
      </c>
      <c r="E60" s="77">
        <v>12240</v>
      </c>
      <c r="F60" s="77">
        <v>11587</v>
      </c>
      <c r="G60" s="43" t="str">
        <f>IF($E60="","",VLOOKUP($E60,licbarque97,3))</f>
        <v>DREVET AXEL</v>
      </c>
      <c r="H60" s="43" t="str">
        <f>IF($F60="","",VLOOKUP($F60,licbarque97,3))</f>
        <v>CUERQ MATTHIEU</v>
      </c>
      <c r="I60" s="43" t="str">
        <f>IF(E60="","",VLOOKUP(E60,licbarque97,5))</f>
        <v>AMPUIS</v>
      </c>
      <c r="J60" s="93"/>
      <c r="K60" s="664"/>
      <c r="L60" s="664"/>
      <c r="M60" s="664"/>
      <c r="N60" s="73"/>
      <c r="O60" s="115"/>
      <c r="P60" s="67">
        <v>1</v>
      </c>
      <c r="Q60" s="67"/>
      <c r="R60" s="67"/>
      <c r="S60" s="67"/>
      <c r="T60" s="69"/>
    </row>
    <row r="61" spans="1:20" ht="16.5" hidden="1" customHeight="1" thickBot="1">
      <c r="A61" s="75"/>
      <c r="B61" s="89"/>
      <c r="C61" s="94">
        <v>1</v>
      </c>
      <c r="D61" s="181">
        <v>2</v>
      </c>
      <c r="E61" s="80">
        <v>11568</v>
      </c>
      <c r="F61" s="80">
        <v>11786</v>
      </c>
      <c r="G61" s="31" t="str">
        <f>IF($E61="","",VLOOKUP($E61,licbarque97,3))</f>
        <v>MATRAT ANTOINE</v>
      </c>
      <c r="H61" s="31" t="str">
        <f>IF($F61="","",VLOOKUP($F61,licbarque97,3))</f>
        <v>DESPRETZ  MATIS</v>
      </c>
      <c r="I61" s="31" t="str">
        <f>IF(E61="","",VLOOKUP(E61,licbarque97,5))</f>
        <v>LOIRE</v>
      </c>
      <c r="J61" s="95"/>
      <c r="K61" s="669"/>
      <c r="L61" s="669"/>
      <c r="M61" s="669"/>
      <c r="N61" s="73"/>
      <c r="O61" s="115"/>
      <c r="P61" s="67">
        <v>4</v>
      </c>
      <c r="Q61" s="67"/>
      <c r="R61" s="67"/>
      <c r="S61" s="67"/>
      <c r="T61" s="69"/>
    </row>
    <row r="62" spans="1:20" ht="16.5" hidden="1" customHeight="1" thickBot="1">
      <c r="A62" s="69"/>
      <c r="B62" s="89"/>
      <c r="C62" s="94">
        <v>1</v>
      </c>
      <c r="D62" s="181">
        <v>3</v>
      </c>
      <c r="E62" s="80">
        <v>1202</v>
      </c>
      <c r="F62" s="80">
        <v>11513</v>
      </c>
      <c r="G62" s="31" t="str">
        <f>IF($E62="","",VLOOKUP($E62,licbarque97,3))</f>
        <v>LISON MATEO</v>
      </c>
      <c r="H62" s="31" t="str">
        <f>IF($F62="","",VLOOKUP($F62,licbarque97,3))</f>
        <v>MARTIN LUCAS</v>
      </c>
      <c r="I62" s="31" t="str">
        <f>IF(E62="","",VLOOKUP(E62,licbarque97,5))</f>
        <v>GRIGNY</v>
      </c>
      <c r="J62" s="95"/>
      <c r="K62" s="669"/>
      <c r="L62" s="669"/>
      <c r="M62" s="669"/>
      <c r="N62" s="73"/>
      <c r="O62" s="115"/>
      <c r="P62" s="67">
        <v>3</v>
      </c>
      <c r="Q62" s="67"/>
      <c r="R62" s="67"/>
      <c r="S62" s="67"/>
      <c r="T62" s="69"/>
    </row>
    <row r="63" spans="1:20" ht="15.75" hidden="1" customHeight="1" thickBot="1">
      <c r="A63" s="75"/>
      <c r="B63" s="90"/>
      <c r="C63" s="96">
        <v>1</v>
      </c>
      <c r="D63" s="182">
        <v>4</v>
      </c>
      <c r="E63" s="82">
        <v>1638</v>
      </c>
      <c r="F63" s="82">
        <v>1639</v>
      </c>
      <c r="G63" s="45" t="str">
        <f>IF($E63="","",VLOOKUP($E63,licbarque97,3))</f>
        <v>DELEAGE WILLIAM</v>
      </c>
      <c r="H63" s="45" t="str">
        <f>IF($F63="","",VLOOKUP($F63,licbarque97,3))</f>
        <v>ROCHER MAXENCE</v>
      </c>
      <c r="I63" s="45" t="str">
        <f>IF(E63="","",VLOOKUP(E63,licbarque97,5))</f>
        <v>VERNAISON</v>
      </c>
      <c r="J63" s="97"/>
      <c r="K63" s="671"/>
      <c r="L63" s="671"/>
      <c r="M63" s="671"/>
      <c r="N63" s="73"/>
      <c r="O63" s="115"/>
      <c r="P63" s="67">
        <v>2</v>
      </c>
      <c r="Q63" s="67"/>
      <c r="R63" s="67"/>
      <c r="S63" s="67"/>
      <c r="T63" s="69"/>
    </row>
    <row r="64" spans="1:20" ht="5.25" hidden="1" customHeight="1" thickBot="1">
      <c r="A64" s="75"/>
      <c r="B64" s="75"/>
      <c r="C64" s="75"/>
      <c r="D64" s="75"/>
      <c r="E64" s="75"/>
      <c r="F64" s="75"/>
      <c r="G64" s="98"/>
      <c r="H64" s="98"/>
      <c r="I64" s="88"/>
      <c r="J64" s="85"/>
      <c r="K64" s="689"/>
      <c r="L64" s="689"/>
      <c r="M64" s="689"/>
      <c r="N64" s="73"/>
      <c r="O64" s="115"/>
      <c r="P64" s="67"/>
      <c r="Q64" s="67"/>
      <c r="R64" s="67"/>
      <c r="S64" s="67"/>
      <c r="T64" s="69"/>
    </row>
    <row r="65" spans="1:20" ht="16.5" hidden="1" customHeight="1">
      <c r="A65" s="75"/>
      <c r="B65" s="75"/>
      <c r="C65" s="75"/>
      <c r="D65" s="75"/>
      <c r="E65" s="75"/>
      <c r="F65" s="75"/>
      <c r="G65" s="98"/>
      <c r="H65" s="98"/>
      <c r="I65" s="88"/>
      <c r="J65" s="85"/>
      <c r="K65" s="689"/>
      <c r="L65" s="689"/>
      <c r="M65" s="689"/>
      <c r="N65" s="73"/>
      <c r="O65" s="115"/>
      <c r="P65" s="67"/>
      <c r="Q65" s="67"/>
      <c r="R65" s="67"/>
      <c r="S65" s="67"/>
      <c r="T65" s="69"/>
    </row>
    <row r="66" spans="1:20" ht="16.5" hidden="1" customHeight="1">
      <c r="A66" s="75"/>
      <c r="B66" s="75"/>
      <c r="C66" s="75"/>
      <c r="D66" s="75"/>
      <c r="E66" s="75"/>
      <c r="F66" s="75"/>
      <c r="G66" s="98"/>
      <c r="H66" s="98"/>
      <c r="I66" s="88"/>
      <c r="J66" s="85"/>
      <c r="K66" s="689"/>
      <c r="L66" s="689"/>
      <c r="M66" s="689"/>
      <c r="N66" s="73"/>
      <c r="O66" s="115"/>
      <c r="P66" s="67"/>
      <c r="Q66" s="67"/>
      <c r="R66" s="67"/>
      <c r="S66" s="67"/>
      <c r="T66" s="69"/>
    </row>
    <row r="67" spans="1:20" ht="16.5" hidden="1" customHeight="1">
      <c r="A67" s="75"/>
      <c r="B67" s="75"/>
      <c r="C67" s="75"/>
      <c r="D67" s="75"/>
      <c r="E67" s="75"/>
      <c r="F67" s="75"/>
      <c r="G67" s="98"/>
      <c r="H67" s="98"/>
      <c r="I67" s="88"/>
      <c r="J67" s="85"/>
      <c r="K67" s="689"/>
      <c r="L67" s="689"/>
      <c r="M67" s="689"/>
      <c r="N67" s="73"/>
      <c r="O67" s="115"/>
      <c r="P67" s="67"/>
      <c r="Q67" s="67"/>
      <c r="R67" s="67"/>
      <c r="S67" s="67"/>
      <c r="T67" s="69"/>
    </row>
    <row r="68" spans="1:20" ht="16.5" hidden="1" customHeight="1">
      <c r="A68" s="75"/>
      <c r="B68" s="75"/>
      <c r="C68" s="75"/>
      <c r="D68" s="75"/>
      <c r="E68" s="75"/>
      <c r="F68" s="75"/>
      <c r="G68" s="98"/>
      <c r="H68" s="98"/>
      <c r="I68" s="88"/>
      <c r="J68" s="72"/>
      <c r="K68" s="663"/>
      <c r="L68" s="663"/>
      <c r="M68" s="663"/>
      <c r="N68" s="73"/>
      <c r="O68" s="115"/>
      <c r="P68" s="67"/>
      <c r="Q68" s="67"/>
      <c r="R68" s="67"/>
      <c r="S68" s="67"/>
      <c r="T68" s="69"/>
    </row>
    <row r="69" spans="1:20" ht="16.5" hidden="1" customHeight="1">
      <c r="A69" s="88" t="s">
        <v>485</v>
      </c>
      <c r="B69" s="75"/>
      <c r="C69" s="85"/>
      <c r="D69" s="85"/>
      <c r="E69" s="85"/>
      <c r="F69" s="85"/>
      <c r="G69" s="86"/>
      <c r="H69" s="67"/>
      <c r="I69" s="87"/>
      <c r="J69" s="72"/>
      <c r="K69" s="690"/>
      <c r="L69" s="690"/>
      <c r="M69" s="690"/>
      <c r="N69" s="73"/>
      <c r="O69" s="115"/>
      <c r="P69" s="67"/>
      <c r="Q69" s="67"/>
      <c r="R69" s="67"/>
      <c r="S69" s="67"/>
      <c r="T69" s="69"/>
    </row>
    <row r="70" spans="1:20" ht="16.5" hidden="1" customHeight="1">
      <c r="A70" s="102"/>
      <c r="B70" s="75"/>
      <c r="C70" s="91">
        <v>1</v>
      </c>
      <c r="D70" s="91">
        <v>1</v>
      </c>
      <c r="E70" s="76"/>
      <c r="F70" s="77"/>
      <c r="G70" s="43" t="str">
        <f t="shared" ref="G70:G77" si="15">IF($E70="","",VLOOKUP($E70,licbarque97,3))</f>
        <v/>
      </c>
      <c r="H70" s="43" t="str">
        <f t="shared" ref="H70:H77" si="16">IF($F70="","",VLOOKUP($F70,licbarque97,3))</f>
        <v/>
      </c>
      <c r="I70" s="43" t="str">
        <f t="shared" ref="I70:I77" si="17">IF(E70="","",VLOOKUP(E70,licbarque97,5))</f>
        <v/>
      </c>
      <c r="J70" s="78"/>
      <c r="K70" s="664"/>
      <c r="L70" s="664"/>
      <c r="M70" s="664"/>
      <c r="N70" s="73"/>
      <c r="O70" s="72"/>
      <c r="P70" s="134"/>
      <c r="Q70" s="67"/>
      <c r="R70" s="67"/>
      <c r="S70" s="67"/>
      <c r="T70" s="69"/>
    </row>
    <row r="71" spans="1:20" ht="16.5" hidden="1" customHeight="1">
      <c r="A71" s="102"/>
      <c r="B71" s="75"/>
      <c r="C71" s="89">
        <v>1</v>
      </c>
      <c r="D71" s="89">
        <v>2</v>
      </c>
      <c r="E71" s="77"/>
      <c r="F71" s="77"/>
      <c r="G71" s="31" t="str">
        <f t="shared" si="15"/>
        <v/>
      </c>
      <c r="H71" s="31" t="str">
        <f t="shared" si="16"/>
        <v/>
      </c>
      <c r="I71" s="31" t="str">
        <f t="shared" si="17"/>
        <v/>
      </c>
      <c r="J71" s="65"/>
      <c r="K71" s="665"/>
      <c r="L71" s="665"/>
      <c r="M71" s="665"/>
      <c r="N71" s="73"/>
      <c r="O71" s="72"/>
      <c r="P71" s="134"/>
      <c r="Q71" s="67"/>
      <c r="R71" s="67"/>
      <c r="S71" s="67"/>
      <c r="T71" s="69"/>
    </row>
    <row r="72" spans="1:20" ht="16.5" hidden="1" customHeight="1">
      <c r="A72" s="102"/>
      <c r="B72" s="75"/>
      <c r="C72" s="89">
        <v>1</v>
      </c>
      <c r="D72" s="89">
        <v>3</v>
      </c>
      <c r="E72" s="80"/>
      <c r="F72" s="80"/>
      <c r="G72" s="31" t="str">
        <f t="shared" si="15"/>
        <v/>
      </c>
      <c r="H72" s="31" t="str">
        <f t="shared" si="16"/>
        <v/>
      </c>
      <c r="I72" s="31" t="str">
        <f t="shared" si="17"/>
        <v/>
      </c>
      <c r="J72" s="65"/>
      <c r="K72" s="665"/>
      <c r="L72" s="665"/>
      <c r="M72" s="665"/>
      <c r="N72" s="73"/>
      <c r="O72" s="72"/>
      <c r="P72" s="134"/>
      <c r="Q72" s="67"/>
      <c r="R72" s="67"/>
      <c r="S72" s="67"/>
      <c r="T72" s="69"/>
    </row>
    <row r="73" spans="1:20" ht="16.5" hidden="1" customHeight="1" thickBot="1">
      <c r="A73" s="102"/>
      <c r="B73" s="75"/>
      <c r="C73" s="90">
        <v>1</v>
      </c>
      <c r="D73" s="90">
        <v>4</v>
      </c>
      <c r="E73" s="81"/>
      <c r="F73" s="82"/>
      <c r="G73" s="45" t="str">
        <f t="shared" si="15"/>
        <v/>
      </c>
      <c r="H73" s="45" t="str">
        <f t="shared" si="16"/>
        <v/>
      </c>
      <c r="I73" s="45" t="str">
        <f t="shared" si="17"/>
        <v/>
      </c>
      <c r="J73" s="84"/>
      <c r="K73" s="667"/>
      <c r="L73" s="667"/>
      <c r="M73" s="667"/>
      <c r="N73" s="73"/>
      <c r="O73" s="72"/>
      <c r="P73" s="134"/>
      <c r="Q73" s="67"/>
      <c r="R73" s="67"/>
      <c r="S73" s="67"/>
      <c r="T73" s="69"/>
    </row>
    <row r="74" spans="1:20" ht="16.5" hidden="1" customHeight="1">
      <c r="A74" s="102"/>
      <c r="B74" s="75"/>
      <c r="C74" s="149">
        <v>2</v>
      </c>
      <c r="D74" s="149">
        <v>1</v>
      </c>
      <c r="E74" s="76"/>
      <c r="F74" s="77"/>
      <c r="G74" s="43" t="str">
        <f t="shared" si="15"/>
        <v/>
      </c>
      <c r="H74" s="43" t="str">
        <f t="shared" si="16"/>
        <v/>
      </c>
      <c r="I74" s="43" t="str">
        <f t="shared" si="17"/>
        <v/>
      </c>
      <c r="J74" s="229"/>
      <c r="K74" s="691"/>
      <c r="L74" s="691"/>
      <c r="M74" s="691"/>
      <c r="N74" s="73"/>
      <c r="O74" s="72"/>
      <c r="P74" s="134"/>
      <c r="Q74" s="67"/>
      <c r="R74" s="67"/>
      <c r="S74" s="67"/>
      <c r="T74" s="69"/>
    </row>
    <row r="75" spans="1:20" ht="16.5" hidden="1" customHeight="1">
      <c r="A75" s="102"/>
      <c r="B75" s="75"/>
      <c r="C75" s="89">
        <v>2</v>
      </c>
      <c r="D75" s="89">
        <v>2</v>
      </c>
      <c r="E75" s="79"/>
      <c r="F75" s="80"/>
      <c r="G75" s="31" t="str">
        <f t="shared" si="15"/>
        <v/>
      </c>
      <c r="H75" s="31" t="str">
        <f t="shared" si="16"/>
        <v/>
      </c>
      <c r="I75" s="31" t="str">
        <f t="shared" si="17"/>
        <v/>
      </c>
      <c r="J75" s="229"/>
      <c r="K75" s="691"/>
      <c r="L75" s="691"/>
      <c r="M75" s="691"/>
      <c r="N75" s="73"/>
      <c r="O75" s="72"/>
      <c r="P75" s="134"/>
      <c r="Q75" s="67"/>
      <c r="R75" s="67"/>
      <c r="S75" s="67"/>
      <c r="T75" s="69"/>
    </row>
    <row r="76" spans="1:20" ht="16.5" hidden="1" customHeight="1">
      <c r="A76" s="102"/>
      <c r="B76" s="75"/>
      <c r="C76" s="89">
        <v>2</v>
      </c>
      <c r="D76" s="89">
        <v>3</v>
      </c>
      <c r="E76" s="79"/>
      <c r="F76" s="80"/>
      <c r="G76" s="31" t="str">
        <f t="shared" si="15"/>
        <v/>
      </c>
      <c r="H76" s="31" t="str">
        <f t="shared" si="16"/>
        <v/>
      </c>
      <c r="I76" s="31" t="str">
        <f t="shared" si="17"/>
        <v/>
      </c>
      <c r="J76" s="229"/>
      <c r="K76" s="691"/>
      <c r="L76" s="691"/>
      <c r="M76" s="691"/>
      <c r="N76" s="73"/>
      <c r="O76" s="72"/>
      <c r="P76" s="134"/>
      <c r="Q76" s="67"/>
      <c r="R76" s="67"/>
      <c r="S76" s="67"/>
      <c r="T76" s="69"/>
    </row>
    <row r="77" spans="1:20" ht="16.5" hidden="1" customHeight="1" thickBot="1">
      <c r="A77" s="102"/>
      <c r="B77" s="75"/>
      <c r="C77" s="90">
        <v>2</v>
      </c>
      <c r="D77" s="90">
        <v>4</v>
      </c>
      <c r="E77" s="81"/>
      <c r="F77" s="82"/>
      <c r="G77" s="45" t="str">
        <f t="shared" si="15"/>
        <v/>
      </c>
      <c r="H77" s="45" t="str">
        <f t="shared" si="16"/>
        <v/>
      </c>
      <c r="I77" s="45" t="str">
        <f t="shared" si="17"/>
        <v/>
      </c>
      <c r="J77" s="84"/>
      <c r="K77" s="667"/>
      <c r="L77" s="667"/>
      <c r="M77" s="667"/>
      <c r="N77" s="73"/>
      <c r="O77" s="72"/>
      <c r="P77" s="134"/>
      <c r="Q77" s="67"/>
      <c r="R77" s="67"/>
      <c r="S77" s="67"/>
      <c r="T77" s="69"/>
    </row>
    <row r="78" spans="1:20" ht="6.75" hidden="1" customHeight="1">
      <c r="A78" s="75"/>
      <c r="B78" s="75"/>
      <c r="C78" s="85"/>
      <c r="D78" s="85"/>
      <c r="E78" s="85"/>
      <c r="F78" s="85"/>
      <c r="G78" s="86"/>
      <c r="H78" s="86"/>
      <c r="I78" s="87"/>
      <c r="J78" s="72"/>
      <c r="K78" s="663"/>
      <c r="L78" s="663"/>
      <c r="M78" s="663"/>
      <c r="N78" s="73"/>
      <c r="O78" s="115"/>
      <c r="P78" s="67"/>
      <c r="Q78" s="67"/>
      <c r="R78" s="67"/>
      <c r="S78" s="67"/>
      <c r="T78" s="69"/>
    </row>
    <row r="79" spans="1:20" ht="16.5" hidden="1" customHeight="1">
      <c r="A79" s="88" t="s">
        <v>486</v>
      </c>
      <c r="B79" s="75"/>
      <c r="C79" s="85"/>
      <c r="D79" s="85"/>
      <c r="E79" s="85"/>
      <c r="F79" s="85"/>
      <c r="G79" s="86"/>
      <c r="H79" s="101"/>
      <c r="I79" s="87"/>
      <c r="J79" s="72"/>
      <c r="K79" s="690"/>
      <c r="L79" s="690"/>
      <c r="M79" s="690"/>
      <c r="N79" s="73"/>
      <c r="O79" s="115"/>
      <c r="P79" s="67"/>
      <c r="Q79" s="67"/>
      <c r="R79" s="67"/>
      <c r="S79" s="67"/>
      <c r="T79" s="69"/>
    </row>
    <row r="80" spans="1:20" ht="16.5" hidden="1" customHeight="1">
      <c r="A80" s="75"/>
      <c r="B80" s="212">
        <v>1</v>
      </c>
      <c r="C80" s="213"/>
      <c r="D80" s="213"/>
      <c r="E80" s="79"/>
      <c r="F80" s="80"/>
      <c r="G80" s="31" t="str">
        <f>IF($E80="","",VLOOKUP($E80,licbarque97,3))</f>
        <v/>
      </c>
      <c r="H80" s="31" t="str">
        <f>IF($F80="","",VLOOKUP($F80,licbarque97,3))</f>
        <v/>
      </c>
      <c r="I80" s="31" t="str">
        <f>IF(E80="","",VLOOKUP(E80,licbarque97,5))</f>
        <v/>
      </c>
      <c r="J80" s="65"/>
      <c r="K80" s="665"/>
      <c r="L80" s="665"/>
      <c r="M80" s="665"/>
      <c r="N80" s="73"/>
      <c r="O80" s="179"/>
      <c r="P80" s="67"/>
      <c r="Q80" s="67"/>
      <c r="R80" s="67"/>
      <c r="S80" s="67"/>
      <c r="T80" s="69"/>
    </row>
    <row r="81" spans="1:20" ht="16.5" hidden="1" customHeight="1">
      <c r="A81" s="75"/>
      <c r="B81" s="208">
        <v>1</v>
      </c>
      <c r="C81" s="209"/>
      <c r="D81" s="209"/>
      <c r="E81" s="76"/>
      <c r="F81" s="77"/>
      <c r="G81" s="43" t="str">
        <f>IF($E81="","",VLOOKUP($E81,licbarque97,3))</f>
        <v/>
      </c>
      <c r="H81" s="43" t="str">
        <f>IF($F81="","",VLOOKUP($F81,licbarque97,3))</f>
        <v/>
      </c>
      <c r="I81" s="43" t="str">
        <f>IF(E81="","",VLOOKUP(E81,licbarque97,5))</f>
        <v/>
      </c>
      <c r="J81" s="78"/>
      <c r="K81" s="664"/>
      <c r="L81" s="664"/>
      <c r="M81" s="664"/>
      <c r="N81" s="73"/>
      <c r="O81" s="179"/>
      <c r="P81" s="67"/>
      <c r="Q81" s="67"/>
      <c r="R81" s="67"/>
      <c r="S81" s="67"/>
      <c r="T81" s="69"/>
    </row>
    <row r="82" spans="1:20" ht="16.5" hidden="1" customHeight="1">
      <c r="A82" s="75"/>
      <c r="B82" s="208">
        <v>3</v>
      </c>
      <c r="C82" s="209"/>
      <c r="D82" s="209"/>
      <c r="E82" s="209"/>
      <c r="F82" s="209"/>
      <c r="G82" s="210" t="str">
        <f t="shared" ref="G82:G87" si="18">IF($E82="","",VLOOKUP($E82,licbarque97,3))</f>
        <v/>
      </c>
      <c r="H82" s="210" t="str">
        <f t="shared" ref="H82:H87" si="19">IF($F82="","",VLOOKUP($F82,licbarque97,3))</f>
        <v/>
      </c>
      <c r="I82" s="210" t="str">
        <f t="shared" ref="I82:I87" si="20">IF(E82="","",VLOOKUP(E82,licbarque97,5))</f>
        <v/>
      </c>
      <c r="J82" s="211"/>
      <c r="K82" s="692"/>
      <c r="L82" s="692"/>
      <c r="M82" s="692"/>
      <c r="N82" s="73"/>
      <c r="O82" s="179"/>
      <c r="P82" s="67"/>
      <c r="Q82" s="67"/>
      <c r="R82" s="67"/>
      <c r="S82" s="67"/>
      <c r="T82" s="69"/>
    </row>
    <row r="83" spans="1:20" ht="16.5" hidden="1" customHeight="1" thickBot="1">
      <c r="A83" s="75"/>
      <c r="B83" s="203">
        <v>4</v>
      </c>
      <c r="C83" s="204"/>
      <c r="D83" s="204"/>
      <c r="E83" s="204"/>
      <c r="F83" s="204"/>
      <c r="G83" s="205" t="str">
        <f t="shared" si="18"/>
        <v/>
      </c>
      <c r="H83" s="205" t="str">
        <f t="shared" si="19"/>
        <v/>
      </c>
      <c r="I83" s="205" t="str">
        <f t="shared" si="20"/>
        <v/>
      </c>
      <c r="J83" s="214"/>
      <c r="K83" s="693"/>
      <c r="L83" s="693"/>
      <c r="M83" s="693"/>
      <c r="N83" s="73"/>
      <c r="O83" s="179"/>
      <c r="P83" s="67"/>
      <c r="Q83" s="67"/>
      <c r="R83" s="67"/>
      <c r="S83" s="67"/>
      <c r="T83" s="69"/>
    </row>
    <row r="84" spans="1:20" ht="16.5" hidden="1" customHeight="1">
      <c r="A84" s="75"/>
      <c r="B84" s="159">
        <v>5</v>
      </c>
      <c r="C84" s="133"/>
      <c r="D84" s="133"/>
      <c r="E84" s="133"/>
      <c r="F84" s="133"/>
      <c r="G84" s="231" t="str">
        <f t="shared" si="18"/>
        <v/>
      </c>
      <c r="H84" s="231" t="str">
        <f t="shared" si="19"/>
        <v/>
      </c>
      <c r="I84" s="231" t="str">
        <f t="shared" si="20"/>
        <v/>
      </c>
      <c r="J84" s="160"/>
      <c r="K84" s="670"/>
      <c r="L84" s="670"/>
      <c r="M84" s="670"/>
      <c r="N84" s="73"/>
      <c r="O84" s="179"/>
      <c r="P84" s="67"/>
      <c r="Q84" s="67"/>
      <c r="R84" s="67"/>
      <c r="S84" s="67"/>
      <c r="T84" s="69"/>
    </row>
    <row r="85" spans="1:20" ht="16.5" hidden="1" customHeight="1">
      <c r="A85" s="75"/>
      <c r="B85" s="79">
        <v>6</v>
      </c>
      <c r="C85" s="80"/>
      <c r="D85" s="80"/>
      <c r="E85" s="80"/>
      <c r="F85" s="80"/>
      <c r="G85" s="230" t="str">
        <f t="shared" si="18"/>
        <v/>
      </c>
      <c r="H85" s="230" t="str">
        <f t="shared" si="19"/>
        <v/>
      </c>
      <c r="I85" s="230" t="str">
        <f t="shared" si="20"/>
        <v/>
      </c>
      <c r="J85" s="65"/>
      <c r="K85" s="665"/>
      <c r="L85" s="665"/>
      <c r="M85" s="665"/>
      <c r="N85" s="73"/>
      <c r="O85" s="179"/>
      <c r="P85" s="67"/>
      <c r="Q85" s="67"/>
      <c r="R85" s="67"/>
      <c r="S85" s="67"/>
      <c r="T85" s="69"/>
    </row>
    <row r="86" spans="1:20" ht="16.5" hidden="1" customHeight="1">
      <c r="A86" s="75"/>
      <c r="B86" s="79">
        <v>7</v>
      </c>
      <c r="C86" s="80"/>
      <c r="D86" s="80"/>
      <c r="E86" s="80"/>
      <c r="F86" s="80"/>
      <c r="G86" s="230" t="str">
        <f t="shared" si="18"/>
        <v/>
      </c>
      <c r="H86" s="230" t="str">
        <f t="shared" si="19"/>
        <v/>
      </c>
      <c r="I86" s="230" t="str">
        <f t="shared" si="20"/>
        <v/>
      </c>
      <c r="J86" s="65"/>
      <c r="K86" s="665"/>
      <c r="L86" s="665"/>
      <c r="M86" s="665"/>
      <c r="N86" s="73"/>
      <c r="O86" s="179"/>
      <c r="P86" s="67"/>
      <c r="Q86" s="67"/>
      <c r="R86" s="67"/>
      <c r="S86" s="67"/>
      <c r="T86" s="69"/>
    </row>
    <row r="87" spans="1:20" ht="16.5" hidden="1" customHeight="1" thickBot="1">
      <c r="A87" s="75"/>
      <c r="B87" s="81">
        <v>8</v>
      </c>
      <c r="C87" s="82"/>
      <c r="D87" s="82"/>
      <c r="E87" s="82"/>
      <c r="F87" s="82"/>
      <c r="G87" s="45" t="str">
        <f t="shared" si="18"/>
        <v/>
      </c>
      <c r="H87" s="45" t="str">
        <f t="shared" si="19"/>
        <v/>
      </c>
      <c r="I87" s="45" t="str">
        <f t="shared" si="20"/>
        <v/>
      </c>
      <c r="J87" s="84"/>
      <c r="K87" s="667"/>
      <c r="L87" s="667"/>
      <c r="M87" s="667"/>
      <c r="N87" s="78"/>
      <c r="O87" s="122"/>
      <c r="P87" s="67"/>
      <c r="Q87" s="67"/>
      <c r="R87" s="67"/>
      <c r="S87" s="67"/>
      <c r="T87" s="69"/>
    </row>
    <row r="88" spans="1:20" ht="2.25" hidden="1" customHeight="1">
      <c r="A88" s="75"/>
      <c r="B88" s="75"/>
      <c r="C88" s="85"/>
      <c r="D88" s="85"/>
      <c r="E88" s="85"/>
      <c r="F88" s="85"/>
      <c r="G88" s="86"/>
      <c r="H88" s="86"/>
      <c r="I88" s="87"/>
      <c r="J88" s="72"/>
      <c r="K88" s="663"/>
      <c r="L88" s="663"/>
      <c r="M88" s="663"/>
      <c r="N88" s="73"/>
      <c r="O88" s="115"/>
      <c r="P88" s="67"/>
      <c r="Q88" s="67"/>
      <c r="R88" s="67"/>
      <c r="S88" s="67"/>
      <c r="T88" s="69"/>
    </row>
    <row r="89" spans="1:20" ht="16.5" hidden="1" customHeight="1">
      <c r="A89" s="88" t="s">
        <v>487</v>
      </c>
      <c r="B89" s="75"/>
      <c r="C89" s="85"/>
      <c r="D89" s="85"/>
      <c r="E89" s="85"/>
      <c r="F89" s="85"/>
      <c r="G89" s="86"/>
      <c r="H89" s="86"/>
      <c r="I89" s="87"/>
      <c r="J89" s="72"/>
      <c r="K89" s="663"/>
      <c r="L89" s="663"/>
      <c r="M89" s="663"/>
      <c r="N89" s="73"/>
      <c r="O89" s="115"/>
      <c r="P89" s="67"/>
      <c r="Q89" s="67"/>
      <c r="R89" s="67"/>
      <c r="S89" s="67"/>
      <c r="T89" s="69"/>
    </row>
    <row r="90" spans="1:20" ht="16.5" hidden="1" customHeight="1">
      <c r="A90" s="88"/>
      <c r="B90" s="75"/>
      <c r="C90" s="85"/>
      <c r="D90" s="85"/>
      <c r="E90" s="85"/>
      <c r="F90" s="85"/>
      <c r="G90" s="86"/>
      <c r="H90" s="86"/>
      <c r="I90" s="87"/>
      <c r="J90" s="72"/>
      <c r="K90" s="663"/>
      <c r="L90" s="663"/>
      <c r="M90" s="663"/>
      <c r="N90" s="73"/>
      <c r="O90" s="115"/>
      <c r="P90" s="67"/>
      <c r="Q90" s="67"/>
      <c r="R90" s="67"/>
      <c r="S90" s="67"/>
      <c r="T90" s="69"/>
    </row>
    <row r="91" spans="1:20" ht="16.5" hidden="1" customHeight="1">
      <c r="A91" s="75"/>
      <c r="B91" s="226"/>
      <c r="C91" s="91">
        <v>1</v>
      </c>
      <c r="D91" s="91">
        <v>1</v>
      </c>
      <c r="E91" s="92"/>
      <c r="F91" s="77"/>
      <c r="G91" s="43" t="str">
        <f>IF($E91="","",VLOOKUP($E91,licbarque97,3))</f>
        <v/>
      </c>
      <c r="H91" s="43" t="str">
        <f>IF($F91="","",VLOOKUP($F91,licbarque97,3))</f>
        <v/>
      </c>
      <c r="I91" s="43" t="str">
        <f>IF(E91="","",VLOOKUP(E91,licbarque97,5))</f>
        <v/>
      </c>
      <c r="J91" s="93"/>
      <c r="K91" s="664"/>
      <c r="L91" s="664"/>
      <c r="M91" s="664"/>
      <c r="N91" s="73"/>
      <c r="O91" s="115"/>
      <c r="P91" s="67"/>
      <c r="Q91" s="67"/>
      <c r="R91" s="67"/>
      <c r="S91" s="67"/>
      <c r="T91" s="69"/>
    </row>
    <row r="92" spans="1:20" ht="16.5" hidden="1" customHeight="1">
      <c r="A92" s="75"/>
      <c r="B92" s="227"/>
      <c r="C92" s="89">
        <v>1</v>
      </c>
      <c r="D92" s="89">
        <v>2</v>
      </c>
      <c r="E92" s="94"/>
      <c r="F92" s="80"/>
      <c r="G92" s="31" t="str">
        <f>IF($E92="","",VLOOKUP($E92,licbarque97,3))</f>
        <v/>
      </c>
      <c r="H92" s="31" t="str">
        <f>IF($F92="","",VLOOKUP($F92,licbarque97,3))</f>
        <v/>
      </c>
      <c r="I92" s="31" t="str">
        <f>IF(E92="","",VLOOKUP(E92,licbarque97,5))</f>
        <v/>
      </c>
      <c r="J92" s="95"/>
      <c r="K92" s="665"/>
      <c r="L92" s="665"/>
      <c r="M92" s="665"/>
      <c r="N92" s="73"/>
      <c r="O92" s="115"/>
      <c r="P92" s="67"/>
      <c r="Q92" s="67"/>
      <c r="R92" s="67"/>
      <c r="S92" s="67"/>
      <c r="T92" s="69"/>
    </row>
    <row r="93" spans="1:20" ht="16.5" hidden="1" customHeight="1">
      <c r="A93" s="75"/>
      <c r="B93" s="227"/>
      <c r="C93" s="89">
        <v>1</v>
      </c>
      <c r="D93" s="89">
        <v>3</v>
      </c>
      <c r="E93" s="94"/>
      <c r="F93" s="80"/>
      <c r="G93" s="31" t="str">
        <f>IF($E93="","",VLOOKUP($E93,licbarque97,3))</f>
        <v/>
      </c>
      <c r="H93" s="31" t="str">
        <f>IF($F93="","",VLOOKUP($F93,licbarque97,3))</f>
        <v/>
      </c>
      <c r="I93" s="31" t="str">
        <f>IF(E93="","",VLOOKUP(E93,licbarque97,5))</f>
        <v/>
      </c>
      <c r="J93" s="95"/>
      <c r="K93" s="665"/>
      <c r="L93" s="665"/>
      <c r="M93" s="665"/>
      <c r="N93" s="73"/>
      <c r="O93" s="115"/>
      <c r="P93" s="67"/>
      <c r="Q93" s="67"/>
      <c r="R93" s="67"/>
      <c r="S93" s="67"/>
      <c r="T93" s="69"/>
    </row>
    <row r="94" spans="1:20" ht="16.5" hidden="1" customHeight="1" thickBot="1">
      <c r="A94" s="75"/>
      <c r="B94" s="228"/>
      <c r="C94" s="90">
        <v>1</v>
      </c>
      <c r="D94" s="90">
        <v>4</v>
      </c>
      <c r="E94" s="96"/>
      <c r="F94" s="82"/>
      <c r="G94" s="45" t="str">
        <f>IF($E94="","",VLOOKUP($E94,licbarque97,3))</f>
        <v/>
      </c>
      <c r="H94" s="45" t="str">
        <f>IF($F94="","",VLOOKUP($F94,licbarque97,3))</f>
        <v/>
      </c>
      <c r="I94" s="45" t="str">
        <f>IF(E94="","",VLOOKUP(E94,licbarque97,5))</f>
        <v/>
      </c>
      <c r="J94" s="97"/>
      <c r="K94" s="667"/>
      <c r="L94" s="667"/>
      <c r="M94" s="667"/>
      <c r="N94" s="73"/>
      <c r="O94" s="115"/>
      <c r="P94" s="67"/>
      <c r="Q94" s="67"/>
      <c r="R94" s="67"/>
      <c r="S94" s="67"/>
      <c r="T94" s="69"/>
    </row>
    <row r="95" spans="1:20" ht="16.5" hidden="1" customHeight="1">
      <c r="A95" s="75"/>
      <c r="B95" s="75"/>
      <c r="C95" s="75"/>
      <c r="D95" s="75"/>
      <c r="E95" s="75"/>
      <c r="F95" s="75"/>
      <c r="G95" s="98"/>
      <c r="H95" s="98"/>
      <c r="I95" s="88"/>
      <c r="J95" s="85"/>
      <c r="K95" s="689"/>
      <c r="L95" s="689"/>
      <c r="M95" s="689"/>
      <c r="N95" s="73"/>
      <c r="O95" s="115"/>
      <c r="P95" s="67"/>
      <c r="Q95" s="67"/>
      <c r="R95" s="67"/>
      <c r="S95" s="67"/>
      <c r="T95" s="69"/>
    </row>
    <row r="96" spans="1:20" ht="16.5" hidden="1" customHeight="1">
      <c r="A96" s="75"/>
      <c r="B96" s="75"/>
      <c r="C96" s="75"/>
      <c r="D96" s="75"/>
      <c r="E96" s="75"/>
      <c r="F96" s="75"/>
      <c r="G96" s="98"/>
      <c r="H96" s="98"/>
      <c r="I96" s="88"/>
      <c r="J96" s="85"/>
      <c r="K96" s="689"/>
      <c r="L96" s="689"/>
      <c r="M96" s="689"/>
      <c r="N96" s="73"/>
      <c r="O96" s="115"/>
      <c r="P96" s="67"/>
      <c r="Q96" s="67"/>
      <c r="R96" s="67"/>
      <c r="S96" s="67"/>
      <c r="T96" s="69"/>
    </row>
    <row r="97" spans="1:20" ht="16.5" hidden="1" customHeight="1">
      <c r="A97" s="75"/>
      <c r="B97" s="75"/>
      <c r="C97" s="75"/>
      <c r="D97" s="75"/>
      <c r="E97" s="75"/>
      <c r="F97" s="75"/>
      <c r="G97" s="98"/>
      <c r="H97" s="98"/>
      <c r="I97" s="88"/>
      <c r="J97" s="85"/>
      <c r="K97" s="689"/>
      <c r="L97" s="689"/>
      <c r="M97" s="689"/>
      <c r="N97" s="73"/>
      <c r="O97" s="115"/>
      <c r="P97" s="67"/>
      <c r="Q97" s="67"/>
      <c r="R97" s="67"/>
      <c r="S97" s="67"/>
      <c r="T97" s="69"/>
    </row>
    <row r="98" spans="1:20" ht="16.5" hidden="1" customHeight="1">
      <c r="A98" s="75"/>
      <c r="B98" s="75"/>
      <c r="C98" s="75"/>
      <c r="D98" s="75"/>
      <c r="E98" s="75"/>
      <c r="F98" s="75"/>
      <c r="G98" s="98"/>
      <c r="H98" s="98"/>
      <c r="I98" s="88"/>
      <c r="J98" s="85"/>
      <c r="K98" s="689"/>
      <c r="L98" s="689"/>
      <c r="M98" s="689"/>
      <c r="N98" s="73"/>
      <c r="O98" s="115"/>
      <c r="P98" s="67"/>
      <c r="Q98" s="67"/>
      <c r="R98" s="67"/>
      <c r="S98" s="67"/>
      <c r="T98" s="69"/>
    </row>
    <row r="99" spans="1:20" ht="16.5" hidden="1" customHeight="1">
      <c r="A99" s="75"/>
      <c r="B99" s="75"/>
      <c r="C99" s="75"/>
      <c r="D99" s="75"/>
      <c r="E99" s="75"/>
      <c r="F99" s="75"/>
      <c r="G99" s="98"/>
      <c r="H99" s="98"/>
      <c r="I99" s="88"/>
      <c r="J99" s="85"/>
      <c r="K99" s="689"/>
      <c r="L99" s="689"/>
      <c r="M99" s="689"/>
      <c r="N99" s="73"/>
      <c r="O99" s="115"/>
      <c r="P99" s="67"/>
      <c r="Q99" s="67"/>
      <c r="R99" s="67"/>
      <c r="S99" s="67"/>
      <c r="T99" s="69"/>
    </row>
    <row r="100" spans="1:20" ht="4.5" hidden="1" customHeight="1">
      <c r="A100" s="75"/>
      <c r="B100" s="75"/>
      <c r="C100" s="85"/>
      <c r="D100" s="85"/>
      <c r="E100" s="85"/>
      <c r="F100" s="85"/>
      <c r="G100" s="98"/>
      <c r="H100" s="98"/>
      <c r="I100" s="88"/>
      <c r="J100" s="72"/>
      <c r="K100" s="663"/>
      <c r="L100" s="663"/>
      <c r="M100" s="663"/>
      <c r="N100" s="73"/>
      <c r="O100" s="115"/>
      <c r="P100" s="67"/>
      <c r="Q100" s="67"/>
      <c r="R100" s="67"/>
      <c r="S100" s="67"/>
      <c r="T100" s="69"/>
    </row>
    <row r="101" spans="1:20" ht="16.5" hidden="1" customHeight="1">
      <c r="A101" s="88" t="s">
        <v>488</v>
      </c>
      <c r="B101" s="75"/>
      <c r="C101" s="85"/>
      <c r="D101" s="85"/>
      <c r="E101" s="85"/>
      <c r="F101" s="85"/>
      <c r="G101" s="86"/>
      <c r="H101" s="86"/>
      <c r="I101" s="87"/>
      <c r="J101" s="72"/>
      <c r="K101" s="690"/>
      <c r="L101" s="690"/>
      <c r="M101" s="690"/>
      <c r="N101" s="73"/>
      <c r="O101" s="115"/>
      <c r="P101" s="67"/>
      <c r="Q101" s="67"/>
      <c r="R101" s="67"/>
      <c r="S101" s="67"/>
      <c r="T101" s="69"/>
    </row>
    <row r="102" spans="1:20" ht="16.5" hidden="1" customHeight="1">
      <c r="A102" s="102"/>
      <c r="B102" s="75"/>
      <c r="C102" s="91">
        <v>1</v>
      </c>
      <c r="D102" s="91">
        <v>1</v>
      </c>
      <c r="E102" s="76"/>
      <c r="F102" s="77"/>
      <c r="G102" s="43" t="str">
        <f t="shared" ref="G102:G113" si="21">IF($E102="","",VLOOKUP($E102,licbarque97,3))</f>
        <v/>
      </c>
      <c r="H102" s="43" t="str">
        <f t="shared" ref="H102:H113" si="22">IF($F102="","",VLOOKUP($F102,licbarque97,3))</f>
        <v/>
      </c>
      <c r="I102" s="43" t="str">
        <f t="shared" ref="I102:I113" si="23">IF(E102="","",VLOOKUP(E102,licbarque97,5))</f>
        <v/>
      </c>
      <c r="J102" s="78"/>
      <c r="K102" s="664"/>
      <c r="L102" s="664"/>
      <c r="M102" s="664"/>
      <c r="N102" s="73"/>
      <c r="O102" s="115"/>
      <c r="P102" s="67"/>
      <c r="Q102" s="67"/>
      <c r="R102" s="67"/>
      <c r="S102" s="67"/>
      <c r="T102" s="69"/>
    </row>
    <row r="103" spans="1:20" ht="16.5" hidden="1" customHeight="1">
      <c r="A103" s="102"/>
      <c r="B103" s="75"/>
      <c r="C103" s="89">
        <v>1</v>
      </c>
      <c r="D103" s="89">
        <v>2</v>
      </c>
      <c r="E103" s="79"/>
      <c r="F103" s="80"/>
      <c r="G103" s="31" t="str">
        <f t="shared" si="21"/>
        <v/>
      </c>
      <c r="H103" s="31" t="str">
        <f t="shared" si="22"/>
        <v/>
      </c>
      <c r="I103" s="31" t="str">
        <f t="shared" si="23"/>
        <v/>
      </c>
      <c r="J103" s="65"/>
      <c r="K103" s="665"/>
      <c r="L103" s="665"/>
      <c r="M103" s="665"/>
      <c r="N103" s="73"/>
      <c r="O103" s="115"/>
      <c r="P103" s="67"/>
      <c r="Q103" s="67"/>
      <c r="R103" s="67"/>
      <c r="S103" s="67"/>
      <c r="T103" s="69"/>
    </row>
    <row r="104" spans="1:20" ht="16.5" hidden="1" customHeight="1">
      <c r="A104" s="102"/>
      <c r="B104" s="75"/>
      <c r="C104" s="89">
        <v>1</v>
      </c>
      <c r="D104" s="89">
        <v>3</v>
      </c>
      <c r="E104" s="150"/>
      <c r="F104" s="151"/>
      <c r="G104" s="31" t="str">
        <f t="shared" si="21"/>
        <v/>
      </c>
      <c r="H104" s="31" t="str">
        <f t="shared" si="22"/>
        <v/>
      </c>
      <c r="I104" s="31" t="str">
        <f t="shared" si="23"/>
        <v/>
      </c>
      <c r="J104" s="65"/>
      <c r="K104" s="665"/>
      <c r="L104" s="665"/>
      <c r="M104" s="665"/>
      <c r="N104" s="73"/>
      <c r="O104" s="115"/>
      <c r="P104" s="67"/>
      <c r="Q104" s="67"/>
      <c r="R104" s="67"/>
      <c r="S104" s="67"/>
      <c r="T104" s="69"/>
    </row>
    <row r="105" spans="1:20" ht="16.5" hidden="1" customHeight="1" thickBot="1">
      <c r="A105" s="102"/>
      <c r="B105" s="75"/>
      <c r="C105" s="90">
        <v>1</v>
      </c>
      <c r="D105" s="90">
        <v>4</v>
      </c>
      <c r="E105" s="81"/>
      <c r="F105" s="82"/>
      <c r="G105" s="45" t="str">
        <f t="shared" si="21"/>
        <v/>
      </c>
      <c r="H105" s="45" t="str">
        <f t="shared" si="22"/>
        <v/>
      </c>
      <c r="I105" s="45" t="str">
        <f t="shared" si="23"/>
        <v/>
      </c>
      <c r="J105" s="84"/>
      <c r="K105" s="667"/>
      <c r="L105" s="667"/>
      <c r="M105" s="667"/>
      <c r="N105" s="73"/>
      <c r="O105" s="115"/>
      <c r="P105" s="67"/>
      <c r="Q105" s="67"/>
      <c r="R105" s="67"/>
      <c r="S105" s="67"/>
      <c r="T105" s="69"/>
    </row>
    <row r="106" spans="1:20" ht="16.5" hidden="1" customHeight="1">
      <c r="A106" s="102"/>
      <c r="B106" s="75"/>
      <c r="C106" s="91">
        <v>2</v>
      </c>
      <c r="D106" s="91">
        <v>1</v>
      </c>
      <c r="E106" s="76"/>
      <c r="F106" s="77"/>
      <c r="G106" s="43" t="str">
        <f t="shared" si="21"/>
        <v/>
      </c>
      <c r="H106" s="43" t="str">
        <f t="shared" si="22"/>
        <v/>
      </c>
      <c r="I106" s="43" t="str">
        <f t="shared" si="23"/>
        <v/>
      </c>
      <c r="J106" s="78"/>
      <c r="K106" s="664"/>
      <c r="L106" s="664"/>
      <c r="M106" s="664"/>
      <c r="N106" s="73"/>
      <c r="O106" s="115"/>
      <c r="P106" s="67"/>
      <c r="Q106" s="67"/>
      <c r="R106" s="67"/>
      <c r="S106" s="67"/>
      <c r="T106" s="69"/>
    </row>
    <row r="107" spans="1:20" ht="16.5" hidden="1" customHeight="1">
      <c r="A107" s="102"/>
      <c r="B107" s="75"/>
      <c r="C107" s="89">
        <v>2</v>
      </c>
      <c r="D107" s="89">
        <v>2</v>
      </c>
      <c r="E107" s="79"/>
      <c r="F107" s="80"/>
      <c r="G107" s="31" t="str">
        <f t="shared" si="21"/>
        <v/>
      </c>
      <c r="H107" s="31" t="str">
        <f t="shared" si="22"/>
        <v/>
      </c>
      <c r="I107" s="31" t="str">
        <f t="shared" si="23"/>
        <v/>
      </c>
      <c r="J107" s="65"/>
      <c r="K107" s="665"/>
      <c r="L107" s="665"/>
      <c r="M107" s="665"/>
      <c r="N107" s="73"/>
      <c r="O107" s="115"/>
      <c r="P107" s="67"/>
      <c r="Q107" s="67"/>
      <c r="R107" s="67"/>
      <c r="S107" s="67"/>
      <c r="T107" s="69"/>
    </row>
    <row r="108" spans="1:20" ht="16.5" hidden="1" customHeight="1">
      <c r="A108" s="102"/>
      <c r="B108" s="75"/>
      <c r="C108" s="89">
        <v>2</v>
      </c>
      <c r="D108" s="89">
        <v>3</v>
      </c>
      <c r="E108" s="150"/>
      <c r="F108" s="151"/>
      <c r="G108" s="31" t="str">
        <f t="shared" si="21"/>
        <v/>
      </c>
      <c r="H108" s="31" t="str">
        <f t="shared" si="22"/>
        <v/>
      </c>
      <c r="I108" s="31" t="str">
        <f t="shared" si="23"/>
        <v/>
      </c>
      <c r="J108" s="65"/>
      <c r="K108" s="665"/>
      <c r="L108" s="665"/>
      <c r="M108" s="665"/>
      <c r="N108" s="73"/>
      <c r="O108" s="115"/>
      <c r="P108" s="67"/>
      <c r="Q108" s="67"/>
      <c r="R108" s="67"/>
      <c r="S108" s="67"/>
      <c r="T108" s="69"/>
    </row>
    <row r="109" spans="1:20" ht="16.5" hidden="1" customHeight="1" thickBot="1">
      <c r="A109" s="102"/>
      <c r="B109" s="75"/>
      <c r="C109" s="90">
        <v>2</v>
      </c>
      <c r="D109" s="90">
        <v>4</v>
      </c>
      <c r="E109" s="81"/>
      <c r="F109" s="82"/>
      <c r="G109" s="45" t="str">
        <f t="shared" si="21"/>
        <v/>
      </c>
      <c r="H109" s="45" t="str">
        <f t="shared" si="22"/>
        <v/>
      </c>
      <c r="I109" s="45" t="str">
        <f t="shared" si="23"/>
        <v/>
      </c>
      <c r="J109" s="84"/>
      <c r="K109" s="667"/>
      <c r="L109" s="667"/>
      <c r="M109" s="667"/>
      <c r="N109" s="73"/>
      <c r="O109" s="115"/>
      <c r="P109" s="67"/>
      <c r="Q109" s="67"/>
      <c r="R109" s="67"/>
      <c r="S109" s="67"/>
      <c r="T109" s="69"/>
    </row>
    <row r="110" spans="1:20" ht="16.5" hidden="1" customHeight="1">
      <c r="A110" s="102"/>
      <c r="B110" s="75"/>
      <c r="C110" s="91">
        <v>3</v>
      </c>
      <c r="D110" s="91">
        <v>1</v>
      </c>
      <c r="E110" s="184"/>
      <c r="F110" s="185"/>
      <c r="G110" s="43" t="str">
        <f t="shared" si="21"/>
        <v/>
      </c>
      <c r="H110" s="43" t="str">
        <f t="shared" si="22"/>
        <v/>
      </c>
      <c r="I110" s="43" t="str">
        <f t="shared" si="23"/>
        <v/>
      </c>
      <c r="J110" s="78"/>
      <c r="K110" s="664"/>
      <c r="L110" s="664"/>
      <c r="M110" s="664"/>
      <c r="N110" s="73"/>
      <c r="O110" s="115"/>
      <c r="P110" s="67"/>
      <c r="Q110" s="67"/>
      <c r="R110" s="67"/>
      <c r="S110" s="67"/>
      <c r="T110" s="69"/>
    </row>
    <row r="111" spans="1:20" ht="16.5" hidden="1" customHeight="1">
      <c r="A111" s="102"/>
      <c r="B111" s="75"/>
      <c r="C111" s="89">
        <v>3</v>
      </c>
      <c r="D111" s="89">
        <v>2</v>
      </c>
      <c r="E111" s="150"/>
      <c r="F111" s="151"/>
      <c r="G111" s="31" t="str">
        <f t="shared" si="21"/>
        <v/>
      </c>
      <c r="H111" s="31" t="str">
        <f t="shared" si="22"/>
        <v/>
      </c>
      <c r="I111" s="31" t="str">
        <f t="shared" si="23"/>
        <v/>
      </c>
      <c r="J111" s="65"/>
      <c r="K111" s="665"/>
      <c r="L111" s="665"/>
      <c r="M111" s="665"/>
      <c r="N111" s="73"/>
      <c r="O111" s="115"/>
      <c r="P111" s="67"/>
      <c r="Q111" s="67"/>
      <c r="R111" s="67"/>
      <c r="S111" s="67"/>
      <c r="T111" s="69"/>
    </row>
    <row r="112" spans="1:20" ht="16.5" hidden="1" customHeight="1">
      <c r="A112" s="102"/>
      <c r="B112" s="75"/>
      <c r="C112" s="224">
        <v>3</v>
      </c>
      <c r="D112" s="224">
        <v>3</v>
      </c>
      <c r="E112" s="150"/>
      <c r="F112" s="151"/>
      <c r="G112" s="31" t="str">
        <f t="shared" si="21"/>
        <v/>
      </c>
      <c r="H112" s="31" t="str">
        <f t="shared" si="22"/>
        <v/>
      </c>
      <c r="I112" s="31" t="str">
        <f>IF(E112="","",VLOOKUP(E112,licbarque97,5))</f>
        <v/>
      </c>
      <c r="J112" s="223"/>
      <c r="K112" s="666"/>
      <c r="L112" s="666"/>
      <c r="M112" s="666"/>
      <c r="N112" s="73"/>
      <c r="O112" s="115"/>
      <c r="P112" s="67"/>
      <c r="Q112" s="67"/>
      <c r="R112" s="67"/>
      <c r="S112" s="67"/>
      <c r="T112" s="69"/>
    </row>
    <row r="113" spans="1:20" ht="16.5" hidden="1" customHeight="1" thickBot="1">
      <c r="A113" s="102"/>
      <c r="B113" s="75"/>
      <c r="C113" s="90">
        <v>3</v>
      </c>
      <c r="D113" s="90">
        <v>4</v>
      </c>
      <c r="E113" s="81"/>
      <c r="F113" s="82"/>
      <c r="G113" s="45" t="str">
        <f t="shared" si="21"/>
        <v/>
      </c>
      <c r="H113" s="45" t="str">
        <f t="shared" si="22"/>
        <v/>
      </c>
      <c r="I113" s="45" t="str">
        <f t="shared" si="23"/>
        <v/>
      </c>
      <c r="J113" s="84"/>
      <c r="K113" s="667"/>
      <c r="L113" s="667"/>
      <c r="M113" s="667"/>
      <c r="N113" s="73"/>
      <c r="O113" s="115"/>
      <c r="P113" s="67"/>
      <c r="Q113" s="67"/>
      <c r="R113" s="67"/>
      <c r="S113" s="67"/>
      <c r="T113" s="69"/>
    </row>
    <row r="114" spans="1:20" ht="8.25" hidden="1" customHeight="1">
      <c r="A114" s="75"/>
      <c r="B114" s="75"/>
      <c r="C114" s="99"/>
      <c r="D114" s="99"/>
      <c r="E114" s="99"/>
      <c r="F114" s="99"/>
      <c r="G114" s="86"/>
      <c r="H114" s="86"/>
      <c r="I114" s="87"/>
      <c r="J114" s="72"/>
      <c r="K114" s="663"/>
      <c r="L114" s="663"/>
      <c r="M114" s="663"/>
      <c r="N114" s="73"/>
      <c r="O114" s="115"/>
      <c r="P114" s="67"/>
      <c r="Q114" s="67"/>
      <c r="R114" s="67"/>
      <c r="S114" s="67"/>
      <c r="T114" s="69"/>
    </row>
    <row r="115" spans="1:20" ht="16.5" hidden="1" customHeight="1">
      <c r="A115" s="88" t="s">
        <v>489</v>
      </c>
      <c r="B115" s="75"/>
      <c r="C115" s="85"/>
      <c r="D115" s="85"/>
      <c r="E115" s="85"/>
      <c r="F115" s="85"/>
      <c r="G115" s="86"/>
      <c r="H115" s="86"/>
      <c r="I115" s="87"/>
      <c r="J115" s="72"/>
      <c r="K115" s="663"/>
      <c r="L115" s="663"/>
      <c r="M115" s="663"/>
      <c r="N115" s="73"/>
      <c r="O115" s="115"/>
      <c r="P115" s="67"/>
      <c r="Q115" s="67"/>
      <c r="R115" s="67"/>
      <c r="S115" s="67"/>
      <c r="T115" s="69"/>
    </row>
    <row r="116" spans="1:20" ht="16.5" hidden="1" customHeight="1">
      <c r="A116" s="75"/>
      <c r="B116" s="470">
        <v>1</v>
      </c>
      <c r="C116" s="507"/>
      <c r="D116" s="508"/>
      <c r="E116" s="470"/>
      <c r="F116" s="471"/>
      <c r="G116" s="472" t="str">
        <f t="shared" ref="G116:G126" si="24">IF($E116="","",VLOOKUP($E116,licbarque97,3))</f>
        <v/>
      </c>
      <c r="H116" s="472" t="str">
        <f t="shared" ref="H116:H126" si="25">IF($F116="","",VLOOKUP($F116,licbarque97,3))</f>
        <v/>
      </c>
      <c r="I116" s="472" t="str">
        <f t="shared" ref="I116:I126" si="26">IF(E116="","",VLOOKUP(E116,licbarque97,5))</f>
        <v/>
      </c>
      <c r="J116" s="473"/>
      <c r="K116" s="677"/>
      <c r="L116" s="677"/>
      <c r="M116" s="677"/>
      <c r="N116" s="183"/>
      <c r="O116" s="179"/>
      <c r="P116" s="67"/>
      <c r="Q116" s="67"/>
      <c r="R116" s="67"/>
      <c r="S116" s="67"/>
      <c r="T116" s="69"/>
    </row>
    <row r="117" spans="1:20" ht="16.5" hidden="1" customHeight="1">
      <c r="A117" s="75"/>
      <c r="B117" s="477">
        <v>2</v>
      </c>
      <c r="C117" s="509"/>
      <c r="D117" s="510"/>
      <c r="E117" s="477"/>
      <c r="F117" s="478"/>
      <c r="G117" s="479" t="str">
        <f t="shared" si="24"/>
        <v/>
      </c>
      <c r="H117" s="479" t="str">
        <f t="shared" si="25"/>
        <v/>
      </c>
      <c r="I117" s="479" t="str">
        <f t="shared" si="26"/>
        <v/>
      </c>
      <c r="J117" s="486"/>
      <c r="K117" s="694"/>
      <c r="L117" s="694"/>
      <c r="M117" s="694"/>
      <c r="N117" s="72"/>
      <c r="O117" s="121"/>
      <c r="P117" s="67"/>
      <c r="Q117" s="67"/>
      <c r="R117" s="67"/>
      <c r="S117" s="67"/>
      <c r="T117" s="69"/>
    </row>
    <row r="118" spans="1:20" ht="16.5" hidden="1" customHeight="1">
      <c r="A118" s="75"/>
      <c r="B118" s="477">
        <v>3</v>
      </c>
      <c r="C118" s="509"/>
      <c r="D118" s="510"/>
      <c r="E118" s="482"/>
      <c r="F118" s="483"/>
      <c r="G118" s="479" t="str">
        <f t="shared" si="24"/>
        <v/>
      </c>
      <c r="H118" s="479" t="str">
        <f t="shared" si="25"/>
        <v/>
      </c>
      <c r="I118" s="479" t="str">
        <f t="shared" si="26"/>
        <v/>
      </c>
      <c r="J118" s="486"/>
      <c r="K118" s="694"/>
      <c r="L118" s="694"/>
      <c r="M118" s="694"/>
      <c r="N118" s="183"/>
      <c r="O118" s="179"/>
      <c r="P118" s="67"/>
      <c r="Q118" s="67"/>
      <c r="R118" s="67"/>
      <c r="S118" s="67"/>
      <c r="T118" s="69"/>
    </row>
    <row r="119" spans="1:20" ht="16.5" hidden="1" customHeight="1" thickBot="1">
      <c r="A119" s="75"/>
      <c r="B119" s="511">
        <v>4</v>
      </c>
      <c r="C119" s="509"/>
      <c r="D119" s="510"/>
      <c r="E119" s="511"/>
      <c r="F119" s="487"/>
      <c r="G119" s="488" t="str">
        <f t="shared" si="24"/>
        <v/>
      </c>
      <c r="H119" s="488" t="str">
        <f t="shared" si="25"/>
        <v/>
      </c>
      <c r="I119" s="488" t="str">
        <f t="shared" si="26"/>
        <v/>
      </c>
      <c r="J119" s="489"/>
      <c r="K119" s="679"/>
      <c r="L119" s="679"/>
      <c r="M119" s="679"/>
      <c r="N119" s="183"/>
      <c r="O119" s="179"/>
      <c r="P119" s="67"/>
      <c r="Q119" s="67"/>
      <c r="R119" s="67"/>
      <c r="S119" s="67"/>
      <c r="T119" s="69"/>
    </row>
    <row r="120" spans="1:20" ht="16.5" hidden="1" customHeight="1">
      <c r="A120" s="75"/>
      <c r="B120" s="470">
        <v>5</v>
      </c>
      <c r="C120" s="509"/>
      <c r="D120" s="510"/>
      <c r="E120" s="470"/>
      <c r="F120" s="471"/>
      <c r="G120" s="472" t="str">
        <f t="shared" si="24"/>
        <v/>
      </c>
      <c r="H120" s="472" t="str">
        <f t="shared" si="25"/>
        <v/>
      </c>
      <c r="I120" s="472" t="str">
        <f t="shared" si="26"/>
        <v/>
      </c>
      <c r="J120" s="473"/>
      <c r="K120" s="677"/>
      <c r="L120" s="677"/>
      <c r="M120" s="677"/>
      <c r="N120" s="73"/>
      <c r="O120" s="115"/>
      <c r="P120" s="67"/>
      <c r="Q120" s="67"/>
      <c r="R120" s="67"/>
      <c r="S120" s="67"/>
      <c r="T120" s="71"/>
    </row>
    <row r="121" spans="1:20" ht="16.5" hidden="1" customHeight="1">
      <c r="A121" s="75"/>
      <c r="B121" s="477">
        <v>6</v>
      </c>
      <c r="C121" s="509"/>
      <c r="D121" s="510"/>
      <c r="E121" s="477"/>
      <c r="F121" s="478"/>
      <c r="G121" s="479" t="str">
        <f t="shared" si="24"/>
        <v/>
      </c>
      <c r="H121" s="479" t="str">
        <f t="shared" si="25"/>
        <v/>
      </c>
      <c r="I121" s="479" t="str">
        <f t="shared" si="26"/>
        <v/>
      </c>
      <c r="J121" s="486"/>
      <c r="K121" s="694"/>
      <c r="L121" s="694"/>
      <c r="M121" s="694"/>
      <c r="N121" s="73"/>
      <c r="O121" s="115"/>
      <c r="P121" s="67"/>
      <c r="Q121" s="67"/>
      <c r="R121" s="67"/>
      <c r="S121" s="67"/>
      <c r="T121" s="71"/>
    </row>
    <row r="122" spans="1:20" ht="16.5" hidden="1" customHeight="1">
      <c r="A122" s="75"/>
      <c r="B122" s="477">
        <v>7</v>
      </c>
      <c r="C122" s="509"/>
      <c r="D122" s="510"/>
      <c r="E122" s="482"/>
      <c r="F122" s="483"/>
      <c r="G122" s="479" t="str">
        <f t="shared" si="24"/>
        <v/>
      </c>
      <c r="H122" s="479" t="str">
        <f t="shared" si="25"/>
        <v/>
      </c>
      <c r="I122" s="479" t="str">
        <f t="shared" si="26"/>
        <v/>
      </c>
      <c r="J122" s="486"/>
      <c r="K122" s="694"/>
      <c r="L122" s="694"/>
      <c r="M122" s="694"/>
      <c r="N122" s="73"/>
      <c r="O122" s="115"/>
      <c r="P122" s="67"/>
      <c r="Q122" s="67"/>
      <c r="R122" s="67"/>
      <c r="S122" s="67"/>
      <c r="T122" s="71"/>
    </row>
    <row r="123" spans="1:20" ht="16.5" hidden="1" customHeight="1" thickBot="1">
      <c r="A123" s="75"/>
      <c r="B123" s="511">
        <v>8</v>
      </c>
      <c r="C123" s="509"/>
      <c r="D123" s="510"/>
      <c r="E123" s="511"/>
      <c r="F123" s="487"/>
      <c r="G123" s="488" t="str">
        <f t="shared" si="24"/>
        <v/>
      </c>
      <c r="H123" s="488" t="str">
        <f t="shared" si="25"/>
        <v/>
      </c>
      <c r="I123" s="488" t="str">
        <f t="shared" si="26"/>
        <v/>
      </c>
      <c r="J123" s="489"/>
      <c r="K123" s="679"/>
      <c r="L123" s="679"/>
      <c r="M123" s="679"/>
      <c r="N123" s="73"/>
      <c r="O123" s="115"/>
      <c r="P123" s="67"/>
      <c r="Q123" s="67"/>
      <c r="R123" s="67"/>
      <c r="S123" s="67"/>
      <c r="T123" s="71"/>
    </row>
    <row r="124" spans="1:20" ht="16.5" hidden="1" customHeight="1" thickBot="1">
      <c r="A124" s="75"/>
      <c r="B124" s="76">
        <v>9</v>
      </c>
      <c r="C124" s="502"/>
      <c r="D124" s="501"/>
      <c r="E124" s="77">
        <v>12240</v>
      </c>
      <c r="F124" s="77">
        <v>11587</v>
      </c>
      <c r="G124" s="43" t="str">
        <f t="shared" si="24"/>
        <v>DREVET AXEL</v>
      </c>
      <c r="H124" s="43" t="str">
        <f t="shared" si="25"/>
        <v>CUERQ MATTHIEU</v>
      </c>
      <c r="I124" s="43" t="str">
        <f t="shared" si="26"/>
        <v>AMPUIS</v>
      </c>
      <c r="J124" s="78"/>
      <c r="K124" s="664">
        <v>2.4366898148148147E-3</v>
      </c>
      <c r="L124" s="664">
        <v>2.4366898148148147E-3</v>
      </c>
      <c r="M124" s="664">
        <v>2.4366898148148147E-3</v>
      </c>
      <c r="N124" s="73"/>
      <c r="O124" s="115"/>
      <c r="P124" s="67">
        <v>3</v>
      </c>
      <c r="Q124" s="67"/>
      <c r="R124" s="67"/>
      <c r="S124" s="67"/>
      <c r="T124" s="71"/>
    </row>
    <row r="125" spans="1:20" ht="16.5" hidden="1" customHeight="1" thickBot="1">
      <c r="A125" s="75"/>
      <c r="B125" s="79">
        <v>10</v>
      </c>
      <c r="C125" s="502"/>
      <c r="D125" s="501"/>
      <c r="E125" s="82">
        <v>1638</v>
      </c>
      <c r="F125" s="82">
        <v>1639</v>
      </c>
      <c r="G125" s="31" t="str">
        <f t="shared" si="24"/>
        <v>DELEAGE WILLIAM</v>
      </c>
      <c r="H125" s="31" t="str">
        <f t="shared" si="25"/>
        <v>ROCHER MAXENCE</v>
      </c>
      <c r="I125" s="31" t="str">
        <f t="shared" si="26"/>
        <v>VERNAISON</v>
      </c>
      <c r="J125" s="65"/>
      <c r="K125" s="665">
        <v>2.2614583333333332E-3</v>
      </c>
      <c r="L125" s="665">
        <v>2.2614583333333332E-3</v>
      </c>
      <c r="M125" s="665">
        <v>2.2614583333333332E-3</v>
      </c>
      <c r="N125" s="73"/>
      <c r="O125" s="115"/>
      <c r="P125" s="67">
        <v>1</v>
      </c>
      <c r="Q125" s="67"/>
      <c r="R125" s="67"/>
      <c r="S125" s="67"/>
      <c r="T125" s="71"/>
    </row>
    <row r="126" spans="1:20" ht="16.5" hidden="1" customHeight="1" thickBot="1">
      <c r="A126" s="75"/>
      <c r="B126" s="79">
        <v>11</v>
      </c>
      <c r="C126" s="502"/>
      <c r="D126" s="501"/>
      <c r="E126" s="80">
        <v>1202</v>
      </c>
      <c r="F126" s="80">
        <v>11513</v>
      </c>
      <c r="G126" s="31" t="str">
        <f t="shared" si="24"/>
        <v>LISON MATEO</v>
      </c>
      <c r="H126" s="31" t="str">
        <f t="shared" si="25"/>
        <v>MARTIN LUCAS</v>
      </c>
      <c r="I126" s="31" t="str">
        <f t="shared" si="26"/>
        <v>GRIGNY</v>
      </c>
      <c r="J126" s="223"/>
      <c r="K126" s="666">
        <v>2.7241898148148147E-3</v>
      </c>
      <c r="L126" s="666">
        <v>2.7241898148148147E-3</v>
      </c>
      <c r="M126" s="666">
        <v>2.7241898148148147E-3</v>
      </c>
      <c r="N126" s="73"/>
      <c r="O126" s="115"/>
      <c r="P126" s="67">
        <v>4</v>
      </c>
      <c r="Q126" s="67"/>
      <c r="R126" s="67"/>
      <c r="S126" s="67"/>
      <c r="T126" s="71"/>
    </row>
    <row r="127" spans="1:20" ht="16.5" hidden="1" customHeight="1" thickBot="1">
      <c r="A127" s="75"/>
      <c r="B127" s="81">
        <v>12</v>
      </c>
      <c r="C127" s="503"/>
      <c r="D127" s="504"/>
      <c r="E127" s="80">
        <v>11568</v>
      </c>
      <c r="F127" s="80">
        <v>11786</v>
      </c>
      <c r="G127" s="505" t="str">
        <f>IF($E127="","",VLOOKUP($E127,licbarque97,3))</f>
        <v>MATRAT ANTOINE</v>
      </c>
      <c r="H127" s="505" t="str">
        <f>IF($F127="","",VLOOKUP($F127,licbarque97,3))</f>
        <v>DESPRETZ  MATIS</v>
      </c>
      <c r="I127" s="505" t="str">
        <f>IF(E127="","",VLOOKUP(E127,licbarque97,5))</f>
        <v>LOIRE</v>
      </c>
      <c r="J127" s="506"/>
      <c r="K127" s="695">
        <v>2.4087962962962965E-3</v>
      </c>
      <c r="L127" s="695">
        <v>2.4087962962962965E-3</v>
      </c>
      <c r="M127" s="695">
        <v>2.4087962962962965E-3</v>
      </c>
      <c r="N127" s="73"/>
      <c r="O127" s="115"/>
      <c r="P127" s="67">
        <v>2</v>
      </c>
      <c r="Q127" s="67"/>
      <c r="R127" s="67"/>
      <c r="S127" s="67"/>
      <c r="T127" s="69"/>
    </row>
    <row r="128" spans="1:20" ht="16.5" hidden="1" customHeight="1" thickBot="1">
      <c r="A128" s="75"/>
      <c r="B128" s="102"/>
      <c r="C128" s="75"/>
      <c r="D128" s="75"/>
      <c r="E128" s="75"/>
      <c r="F128" s="75"/>
      <c r="G128" s="98"/>
      <c r="H128" s="98"/>
      <c r="I128" s="88"/>
      <c r="J128" s="103"/>
      <c r="K128" s="663"/>
      <c r="L128" s="663"/>
      <c r="M128" s="663"/>
      <c r="N128" s="73"/>
      <c r="O128" s="115"/>
      <c r="P128" s="67"/>
      <c r="Q128" s="67"/>
      <c r="R128" s="67"/>
      <c r="S128" s="67"/>
      <c r="T128" s="69"/>
    </row>
    <row r="129" spans="1:20" ht="15" hidden="1" customHeight="1" thickBot="1">
      <c r="A129" s="88" t="s">
        <v>656</v>
      </c>
      <c r="B129" s="75"/>
      <c r="C129" s="85"/>
      <c r="D129" s="85"/>
      <c r="E129" s="85"/>
      <c r="F129" s="85"/>
      <c r="G129" s="98"/>
      <c r="H129" s="98"/>
      <c r="I129" s="88"/>
      <c r="J129" s="72"/>
      <c r="K129" s="663"/>
      <c r="L129" s="663"/>
      <c r="M129" s="663"/>
      <c r="N129" s="73"/>
      <c r="O129" s="115"/>
      <c r="P129" s="67"/>
      <c r="Q129" s="67"/>
      <c r="R129" s="67"/>
      <c r="S129" s="67"/>
      <c r="T129" s="71"/>
    </row>
    <row r="130" spans="1:20" ht="16.5" hidden="1" customHeight="1" thickBot="1">
      <c r="A130" s="69"/>
      <c r="B130" s="234"/>
      <c r="C130" s="176">
        <v>1</v>
      </c>
      <c r="D130" s="176">
        <v>3</v>
      </c>
      <c r="E130" s="176">
        <v>1026</v>
      </c>
      <c r="F130" s="176">
        <v>12229</v>
      </c>
      <c r="G130" s="538" t="str">
        <f t="shared" ref="G130:G135" si="27">IF($E130="","",VLOOKUP($E130,licbarque97,3))</f>
        <v>PACALY CHRISTELLE</v>
      </c>
      <c r="H130" s="538" t="str">
        <f t="shared" ref="H130:H135" si="28">IF($F130="","",VLOOKUP($F130,licbarque97,3))</f>
        <v>TEULON STEPHANIE</v>
      </c>
      <c r="I130" s="538" t="str">
        <f t="shared" ref="I130:I135" si="29">IF(E130="","",VLOOKUP(E130,licbarque97,5))</f>
        <v>LOIRE</v>
      </c>
      <c r="J130" s="539"/>
      <c r="K130" s="696">
        <v>2.4871527777777778E-3</v>
      </c>
      <c r="L130" s="696">
        <v>2.4871527777777778E-3</v>
      </c>
      <c r="M130" s="696">
        <v>2.4871527777777778E-3</v>
      </c>
      <c r="N130" s="73"/>
      <c r="O130" s="115"/>
      <c r="P130" s="67"/>
      <c r="Q130" s="67"/>
      <c r="R130" s="67"/>
      <c r="S130" s="67"/>
      <c r="T130" s="71"/>
    </row>
    <row r="131" spans="1:20" ht="16.5" hidden="1" customHeight="1" thickBot="1">
      <c r="A131" s="69"/>
      <c r="B131" s="235"/>
      <c r="C131" s="177">
        <v>2</v>
      </c>
      <c r="D131" s="177">
        <v>3</v>
      </c>
      <c r="E131" s="177">
        <v>1259</v>
      </c>
      <c r="F131" s="177">
        <v>1371</v>
      </c>
      <c r="G131" s="230" t="str">
        <f t="shared" si="27"/>
        <v>MEYNET CORINNE</v>
      </c>
      <c r="H131" s="230" t="str">
        <f t="shared" si="28"/>
        <v>COMBALUZIER  NADINE</v>
      </c>
      <c r="I131" s="230" t="str">
        <f t="shared" si="29"/>
        <v>NIEVROZ</v>
      </c>
      <c r="J131" s="178"/>
      <c r="K131" s="687">
        <v>2.5398148148148146E-3</v>
      </c>
      <c r="L131" s="687">
        <v>2.5398148148148146E-3</v>
      </c>
      <c r="M131" s="687">
        <v>2.5398148148148146E-3</v>
      </c>
      <c r="N131" s="73"/>
      <c r="O131" s="115"/>
      <c r="P131" s="67"/>
      <c r="Q131" s="67"/>
      <c r="R131" s="67"/>
      <c r="S131" s="67"/>
      <c r="T131" s="71"/>
    </row>
    <row r="132" spans="1:20" ht="16.5" hidden="1" customHeight="1" thickBot="1">
      <c r="A132" s="69"/>
      <c r="B132" s="235"/>
      <c r="C132" s="177">
        <v>1</v>
      </c>
      <c r="D132" s="177">
        <v>2</v>
      </c>
      <c r="E132" s="177">
        <v>12431</v>
      </c>
      <c r="F132" s="177">
        <v>12432</v>
      </c>
      <c r="G132" s="230" t="str">
        <f t="shared" si="27"/>
        <v>BOUFFANET    AXELLE</v>
      </c>
      <c r="H132" s="230" t="str">
        <f t="shared" si="28"/>
        <v>GAUTHIER   CHARLOTTE</v>
      </c>
      <c r="I132" s="230" t="str">
        <f t="shared" si="29"/>
        <v>NIEVROZ</v>
      </c>
      <c r="J132" s="178"/>
      <c r="K132" s="687">
        <v>2.5864583333333334E-3</v>
      </c>
      <c r="L132" s="687">
        <v>2.5864583333333334E-3</v>
      </c>
      <c r="M132" s="687">
        <v>2.5864583333333334E-3</v>
      </c>
      <c r="N132" s="73"/>
      <c r="O132" s="115"/>
      <c r="P132" s="67"/>
      <c r="Q132" s="67"/>
      <c r="R132" s="67"/>
      <c r="S132" s="67"/>
      <c r="T132" s="71"/>
    </row>
    <row r="133" spans="1:20" ht="16.5" hidden="1" customHeight="1" thickBot="1">
      <c r="A133" s="69"/>
      <c r="B133" s="234"/>
      <c r="C133" s="176">
        <v>1</v>
      </c>
      <c r="D133" s="176">
        <v>1</v>
      </c>
      <c r="E133" s="176">
        <v>1152</v>
      </c>
      <c r="F133" s="176">
        <v>1153</v>
      </c>
      <c r="G133" s="236" t="str">
        <f t="shared" si="27"/>
        <v>DELORD FANNY</v>
      </c>
      <c r="H133" s="236" t="str">
        <f t="shared" si="28"/>
        <v xml:space="preserve"> MEYNET CORINNE</v>
      </c>
      <c r="I133" s="236" t="str">
        <f t="shared" si="29"/>
        <v>NIEVROZ</v>
      </c>
      <c r="J133" s="539"/>
      <c r="K133" s="696">
        <v>2.6372685185185184E-3</v>
      </c>
      <c r="L133" s="696">
        <v>2.6372685185185184E-3</v>
      </c>
      <c r="M133" s="696">
        <v>2.6372685185185184E-3</v>
      </c>
      <c r="N133" s="73"/>
      <c r="O133" s="115"/>
      <c r="P133" s="67"/>
      <c r="Q133" s="67"/>
      <c r="R133" s="67"/>
      <c r="S133" s="67"/>
      <c r="T133" s="71"/>
    </row>
    <row r="134" spans="1:20" ht="16.5" hidden="1" customHeight="1" thickBot="1">
      <c r="A134" s="69"/>
      <c r="B134" s="235"/>
      <c r="C134" s="177">
        <v>2</v>
      </c>
      <c r="D134" s="177">
        <v>2</v>
      </c>
      <c r="E134" s="177">
        <v>1744</v>
      </c>
      <c r="F134" s="177">
        <v>11736</v>
      </c>
      <c r="G134" s="236" t="str">
        <f t="shared" si="27"/>
        <v>MARGARIT CAROLINE</v>
      </c>
      <c r="H134" s="236" t="str">
        <f t="shared" si="28"/>
        <v>VAUDAINE LEA</v>
      </c>
      <c r="I134" s="236" t="str">
        <f t="shared" si="29"/>
        <v>AMPUIS</v>
      </c>
      <c r="J134" s="178"/>
      <c r="K134" s="687">
        <v>2.6611111111111111E-3</v>
      </c>
      <c r="L134" s="687">
        <v>2.6611111111111111E-3</v>
      </c>
      <c r="M134" s="687">
        <v>2.6611111111111111E-3</v>
      </c>
      <c r="N134" s="73"/>
      <c r="O134" s="115"/>
      <c r="P134" s="67"/>
      <c r="Q134" s="67"/>
      <c r="R134" s="67"/>
      <c r="S134" s="67"/>
      <c r="T134" s="71"/>
    </row>
    <row r="135" spans="1:20" ht="16.5" hidden="1" customHeight="1" thickBot="1">
      <c r="A135" s="69"/>
      <c r="B135" s="235"/>
      <c r="C135" s="177">
        <v>2</v>
      </c>
      <c r="D135" s="177">
        <v>1</v>
      </c>
      <c r="E135" s="177">
        <v>1436</v>
      </c>
      <c r="F135" s="177">
        <v>1054</v>
      </c>
      <c r="G135" s="230" t="str">
        <f t="shared" si="27"/>
        <v>JULLIA GARDE ELISABETH</v>
      </c>
      <c r="H135" s="230" t="str">
        <f t="shared" si="28"/>
        <v>CREVIER CHRISTINE</v>
      </c>
      <c r="I135" s="230" t="str">
        <f t="shared" si="29"/>
        <v>AMPUIS</v>
      </c>
      <c r="J135" s="178"/>
      <c r="K135" s="687">
        <v>2.700810185185185E-3</v>
      </c>
      <c r="L135" s="687">
        <v>2.700810185185185E-3</v>
      </c>
      <c r="M135" s="687">
        <v>2.700810185185185E-3</v>
      </c>
      <c r="N135" s="73"/>
      <c r="O135" s="115"/>
      <c r="P135" s="67"/>
      <c r="Q135" s="67"/>
      <c r="R135" s="67"/>
      <c r="S135" s="67"/>
      <c r="T135" s="71"/>
    </row>
    <row r="136" spans="1:20" ht="17.100000000000001" hidden="1" customHeight="1" thickBot="1">
      <c r="A136" s="69"/>
      <c r="B136" s="75"/>
      <c r="C136" s="75"/>
      <c r="D136" s="75"/>
      <c r="E136" s="75"/>
      <c r="F136" s="75"/>
      <c r="G136" s="175"/>
      <c r="H136" s="175"/>
      <c r="I136" s="175"/>
      <c r="J136" s="72"/>
      <c r="K136" s="663"/>
      <c r="L136" s="663"/>
      <c r="M136" s="663"/>
      <c r="N136" s="73"/>
      <c r="O136" s="115"/>
      <c r="P136" s="67"/>
      <c r="Q136" s="67"/>
      <c r="R136" s="67"/>
      <c r="S136" s="67"/>
      <c r="T136" s="71"/>
    </row>
    <row r="137" spans="1:20" ht="16.5" hidden="1" customHeight="1" thickBot="1">
      <c r="A137" s="69" t="s">
        <v>490</v>
      </c>
      <c r="B137" s="75"/>
      <c r="C137" s="75"/>
      <c r="D137" s="75"/>
      <c r="E137" s="75"/>
      <c r="F137" s="75"/>
      <c r="G137" s="175"/>
      <c r="H137" s="175"/>
      <c r="I137" s="175"/>
      <c r="J137" s="72"/>
      <c r="K137" s="663"/>
      <c r="L137" s="663"/>
      <c r="M137" s="663"/>
      <c r="N137" s="73"/>
      <c r="O137" s="115"/>
      <c r="P137" s="67"/>
      <c r="Q137" s="67"/>
      <c r="R137" s="67"/>
      <c r="S137" s="67"/>
      <c r="T137" s="71"/>
    </row>
    <row r="138" spans="1:20" ht="16.5" hidden="1" customHeight="1" thickBot="1">
      <c r="A138" s="69"/>
      <c r="B138" s="76"/>
      <c r="C138" s="77">
        <v>1</v>
      </c>
      <c r="D138" s="77">
        <v>1</v>
      </c>
      <c r="E138" s="176">
        <v>1026</v>
      </c>
      <c r="F138" s="176">
        <v>12229</v>
      </c>
      <c r="G138" s="43" t="str">
        <f>IF($E138="","",VLOOKUP($E138,licbarque97,3))</f>
        <v>PACALY CHRISTELLE</v>
      </c>
      <c r="H138" s="43" t="str">
        <f>IF($F138="","",VLOOKUP($F138,licbarque97,3))</f>
        <v>TEULON STEPHANIE</v>
      </c>
      <c r="I138" s="43" t="str">
        <f>IF(E138="","",VLOOKUP(E138,licbarque97,5))</f>
        <v>LOIRE</v>
      </c>
      <c r="J138" s="78"/>
      <c r="K138" s="664"/>
      <c r="L138" s="664"/>
      <c r="M138" s="664"/>
      <c r="N138" s="73"/>
      <c r="O138" s="115"/>
      <c r="P138" s="67">
        <v>2</v>
      </c>
      <c r="Q138" s="67"/>
      <c r="R138" s="67"/>
      <c r="S138" s="67"/>
      <c r="T138" s="71"/>
    </row>
    <row r="139" spans="1:20" ht="16.5" hidden="1" customHeight="1" thickBot="1">
      <c r="A139" s="69"/>
      <c r="B139" s="79"/>
      <c r="C139" s="80">
        <v>1</v>
      </c>
      <c r="D139" s="80">
        <v>2</v>
      </c>
      <c r="E139" s="177">
        <v>1259</v>
      </c>
      <c r="F139" s="177">
        <v>1371</v>
      </c>
      <c r="G139" s="31" t="str">
        <f>IF($E139="","",VLOOKUP($E139,licbarque97,3))</f>
        <v>MEYNET CORINNE</v>
      </c>
      <c r="H139" s="31" t="str">
        <f>IF($F139="","",VLOOKUP($F139,licbarque97,3))</f>
        <v>COMBALUZIER  NADINE</v>
      </c>
      <c r="I139" s="31" t="str">
        <f>IF(E139="","",VLOOKUP(E139,licbarque97,5))</f>
        <v>NIEVROZ</v>
      </c>
      <c r="J139" s="65"/>
      <c r="K139" s="665"/>
      <c r="L139" s="665"/>
      <c r="M139" s="665"/>
      <c r="N139" s="73"/>
      <c r="O139" s="115"/>
      <c r="P139" s="67">
        <v>3</v>
      </c>
      <c r="Q139" s="67"/>
      <c r="R139" s="67"/>
      <c r="S139" s="67"/>
      <c r="T139" s="71"/>
    </row>
    <row r="140" spans="1:20" ht="16.5" hidden="1" customHeight="1" thickBot="1">
      <c r="A140" s="69"/>
      <c r="B140" s="79"/>
      <c r="C140" s="80">
        <v>1</v>
      </c>
      <c r="D140" s="80">
        <v>3</v>
      </c>
      <c r="E140" s="177">
        <v>12431</v>
      </c>
      <c r="F140" s="177">
        <v>12432</v>
      </c>
      <c r="G140" s="31" t="str">
        <f>IF($E140="","",VLOOKUP($E140,licbarque97,3))</f>
        <v>BOUFFANET    AXELLE</v>
      </c>
      <c r="H140" s="31" t="str">
        <f>IF($F140="","",VLOOKUP($F140,licbarque97,3))</f>
        <v>GAUTHIER   CHARLOTTE</v>
      </c>
      <c r="I140" s="31" t="str">
        <f>IF(E140="","",VLOOKUP(E140,licbarque97,5))</f>
        <v>NIEVROZ</v>
      </c>
      <c r="J140" s="65"/>
      <c r="K140" s="665"/>
      <c r="L140" s="665"/>
      <c r="M140" s="665"/>
      <c r="N140" s="73"/>
      <c r="O140" s="115"/>
      <c r="P140" s="67">
        <v>4</v>
      </c>
      <c r="Q140" s="67"/>
      <c r="R140" s="67"/>
      <c r="S140" s="67"/>
      <c r="T140" s="71"/>
    </row>
    <row r="141" spans="1:20" ht="16.5" hidden="1" customHeight="1" thickBot="1">
      <c r="A141" s="69"/>
      <c r="B141" s="81"/>
      <c r="C141" s="82">
        <v>1</v>
      </c>
      <c r="D141" s="82">
        <v>4</v>
      </c>
      <c r="E141" s="176">
        <v>1152</v>
      </c>
      <c r="F141" s="176">
        <v>1153</v>
      </c>
      <c r="G141" s="45" t="str">
        <f>IF($E141="","",VLOOKUP($E141,licbarque97,3))</f>
        <v>DELORD FANNY</v>
      </c>
      <c r="H141" s="45" t="str">
        <f>IF($F141="","",VLOOKUP($F141,licbarque97,3))</f>
        <v xml:space="preserve"> MEYNET CORINNE</v>
      </c>
      <c r="I141" s="45" t="str">
        <f>IF(E141="","",VLOOKUP(E141,licbarque97,5))</f>
        <v>NIEVROZ</v>
      </c>
      <c r="J141" s="84"/>
      <c r="K141" s="667"/>
      <c r="L141" s="667"/>
      <c r="M141" s="667"/>
      <c r="N141" s="73"/>
      <c r="O141" s="115"/>
      <c r="P141" s="67">
        <v>1</v>
      </c>
      <c r="Q141" s="67"/>
      <c r="R141" s="67"/>
      <c r="S141" s="67"/>
      <c r="T141" s="71"/>
    </row>
    <row r="142" spans="1:20" ht="10.5" hidden="1" customHeight="1" thickBot="1">
      <c r="A142" s="69"/>
      <c r="B142" s="75"/>
      <c r="C142" s="85"/>
      <c r="D142" s="85"/>
      <c r="E142" s="85"/>
      <c r="F142" s="85"/>
      <c r="G142" s="98"/>
      <c r="H142" s="98"/>
      <c r="I142" s="88"/>
      <c r="J142" s="72"/>
      <c r="K142" s="663"/>
      <c r="L142" s="663"/>
      <c r="M142" s="663"/>
      <c r="N142" s="73"/>
      <c r="O142" s="115"/>
      <c r="P142" s="67"/>
      <c r="Q142" s="67"/>
      <c r="R142" s="67"/>
      <c r="S142" s="67"/>
      <c r="T142" s="71"/>
    </row>
    <row r="143" spans="1:20" ht="3" hidden="1" customHeight="1">
      <c r="A143" s="88" t="s">
        <v>491</v>
      </c>
      <c r="B143" s="75"/>
      <c r="C143" s="85"/>
      <c r="D143" s="85"/>
      <c r="E143" s="85"/>
      <c r="F143" s="85"/>
      <c r="G143" s="98"/>
      <c r="H143" s="98"/>
      <c r="I143" s="88"/>
      <c r="J143" s="72"/>
      <c r="K143" s="663"/>
      <c r="L143" s="663"/>
      <c r="M143" s="663"/>
      <c r="N143" s="73"/>
      <c r="O143" s="115"/>
      <c r="P143" s="67"/>
      <c r="Q143" s="67"/>
      <c r="R143" s="67"/>
      <c r="S143" s="67"/>
      <c r="T143" s="71"/>
    </row>
    <row r="144" spans="1:20" ht="16.5" hidden="1" customHeight="1">
      <c r="A144" s="102"/>
      <c r="B144" s="75"/>
      <c r="C144" s="76">
        <v>1</v>
      </c>
      <c r="D144" s="77">
        <v>1</v>
      </c>
      <c r="E144" s="77"/>
      <c r="F144" s="77"/>
      <c r="G144" s="43" t="str">
        <f t="shared" ref="G144:G151" si="30">IF($E144="","",VLOOKUP($E144,licbarque97,3))</f>
        <v/>
      </c>
      <c r="H144" s="43" t="str">
        <f t="shared" ref="H144:H151" si="31">IF($F144="","",VLOOKUP($F144,licbarque97,3))</f>
        <v/>
      </c>
      <c r="I144" s="43" t="str">
        <f t="shared" ref="I144:I151" si="32">IF(E144="","",VLOOKUP(E144,licbarque97,5))</f>
        <v/>
      </c>
      <c r="J144" s="78"/>
      <c r="K144" s="664"/>
      <c r="L144" s="664"/>
      <c r="M144" s="664"/>
      <c r="N144" s="73"/>
      <c r="O144" s="115"/>
      <c r="P144" s="67"/>
      <c r="Q144" s="67"/>
      <c r="R144" s="67"/>
      <c r="S144" s="67"/>
      <c r="T144" s="71"/>
    </row>
    <row r="145" spans="1:20" ht="16.5" hidden="1" customHeight="1">
      <c r="A145" s="102"/>
      <c r="B145" s="75"/>
      <c r="C145" s="79">
        <v>1</v>
      </c>
      <c r="D145" s="80">
        <v>2</v>
      </c>
      <c r="E145" s="80"/>
      <c r="F145" s="80"/>
      <c r="G145" s="31" t="str">
        <f t="shared" si="30"/>
        <v/>
      </c>
      <c r="H145" s="31" t="str">
        <f t="shared" si="31"/>
        <v/>
      </c>
      <c r="I145" s="31" t="str">
        <f t="shared" si="32"/>
        <v/>
      </c>
      <c r="J145" s="65"/>
      <c r="K145" s="665"/>
      <c r="L145" s="665"/>
      <c r="M145" s="665"/>
      <c r="N145" s="73"/>
      <c r="O145" s="115"/>
      <c r="P145" s="67"/>
      <c r="Q145" s="67"/>
      <c r="R145" s="67"/>
      <c r="S145" s="67"/>
      <c r="T145" s="71"/>
    </row>
    <row r="146" spans="1:20" ht="16.5" hidden="1" customHeight="1">
      <c r="A146" s="102"/>
      <c r="B146" s="75"/>
      <c r="C146" s="79">
        <v>1</v>
      </c>
      <c r="D146" s="80">
        <v>3</v>
      </c>
      <c r="E146" s="80"/>
      <c r="F146" s="80"/>
      <c r="G146" s="31" t="str">
        <f t="shared" si="30"/>
        <v/>
      </c>
      <c r="H146" s="31" t="str">
        <f t="shared" si="31"/>
        <v/>
      </c>
      <c r="I146" s="31" t="str">
        <f>IF(E146="","",VLOOKUP(E146,licbarque97,5))</f>
        <v/>
      </c>
      <c r="J146" s="65"/>
      <c r="K146" s="665"/>
      <c r="L146" s="665"/>
      <c r="M146" s="665"/>
      <c r="N146" s="73"/>
      <c r="O146" s="115"/>
      <c r="P146" s="67"/>
      <c r="Q146" s="67"/>
      <c r="R146" s="67"/>
      <c r="S146" s="67"/>
      <c r="T146" s="71"/>
    </row>
    <row r="147" spans="1:20" ht="16.5" hidden="1" customHeight="1" thickBot="1">
      <c r="A147" s="102"/>
      <c r="B147" s="75"/>
      <c r="C147" s="81">
        <v>1</v>
      </c>
      <c r="D147" s="82">
        <v>4</v>
      </c>
      <c r="E147" s="82"/>
      <c r="F147" s="82"/>
      <c r="G147" s="45" t="str">
        <f t="shared" si="30"/>
        <v/>
      </c>
      <c r="H147" s="45" t="str">
        <f t="shared" si="31"/>
        <v/>
      </c>
      <c r="I147" s="45" t="str">
        <f t="shared" si="32"/>
        <v/>
      </c>
      <c r="J147" s="84"/>
      <c r="K147" s="667"/>
      <c r="L147" s="667"/>
      <c r="M147" s="667"/>
      <c r="N147" s="73"/>
      <c r="O147" s="115"/>
      <c r="P147" s="67"/>
      <c r="Q147" s="67"/>
      <c r="R147" s="67"/>
      <c r="S147" s="67"/>
      <c r="T147" s="71"/>
    </row>
    <row r="148" spans="1:20" ht="16.5" hidden="1" customHeight="1">
      <c r="A148" s="102"/>
      <c r="B148" s="75"/>
      <c r="C148" s="76">
        <v>2</v>
      </c>
      <c r="D148" s="77">
        <v>1</v>
      </c>
      <c r="E148" s="77"/>
      <c r="F148" s="77"/>
      <c r="G148" s="43" t="str">
        <f t="shared" si="30"/>
        <v/>
      </c>
      <c r="H148" s="43" t="str">
        <f t="shared" si="31"/>
        <v/>
      </c>
      <c r="I148" s="43" t="str">
        <f>IF(E148="","",VLOOKUP(E148,licbarque97,5))</f>
        <v/>
      </c>
      <c r="J148" s="78"/>
      <c r="K148" s="664"/>
      <c r="L148" s="664"/>
      <c r="M148" s="664"/>
      <c r="N148" s="73"/>
      <c r="O148" s="115"/>
      <c r="P148" s="67"/>
      <c r="Q148" s="67"/>
      <c r="R148" s="67"/>
      <c r="S148" s="67"/>
      <c r="T148" s="71"/>
    </row>
    <row r="149" spans="1:20" ht="16.5" hidden="1" customHeight="1">
      <c r="A149" s="102"/>
      <c r="B149" s="75"/>
      <c r="C149" s="79">
        <v>2</v>
      </c>
      <c r="D149" s="80">
        <v>2</v>
      </c>
      <c r="E149" s="80"/>
      <c r="F149" s="80"/>
      <c r="G149" s="31" t="str">
        <f t="shared" si="30"/>
        <v/>
      </c>
      <c r="H149" s="31" t="str">
        <f t="shared" si="31"/>
        <v/>
      </c>
      <c r="I149" s="31" t="str">
        <f t="shared" si="32"/>
        <v/>
      </c>
      <c r="J149" s="65"/>
      <c r="K149" s="665"/>
      <c r="L149" s="665"/>
      <c r="M149" s="665"/>
      <c r="N149" s="73"/>
      <c r="O149" s="115"/>
      <c r="P149" s="67"/>
      <c r="Q149" s="67"/>
      <c r="R149" s="67"/>
      <c r="S149" s="67"/>
      <c r="T149" s="71"/>
    </row>
    <row r="150" spans="1:20" ht="9.75" hidden="1" customHeight="1">
      <c r="A150" s="102"/>
      <c r="B150" s="75"/>
      <c r="C150" s="79">
        <v>2</v>
      </c>
      <c r="D150" s="80">
        <v>3</v>
      </c>
      <c r="E150" s="80"/>
      <c r="F150" s="80"/>
      <c r="G150" s="31" t="str">
        <f t="shared" si="30"/>
        <v/>
      </c>
      <c r="H150" s="31" t="str">
        <f t="shared" si="31"/>
        <v/>
      </c>
      <c r="I150" s="31" t="str">
        <f t="shared" si="32"/>
        <v/>
      </c>
      <c r="J150" s="65"/>
      <c r="K150" s="665"/>
      <c r="L150" s="665"/>
      <c r="M150" s="665"/>
      <c r="N150" s="73"/>
      <c r="O150" s="115"/>
      <c r="P150" s="67"/>
      <c r="Q150" s="67"/>
      <c r="R150" s="67"/>
      <c r="S150" s="67"/>
      <c r="T150" s="71"/>
    </row>
    <row r="151" spans="1:20" ht="16.5" hidden="1" customHeight="1" thickBot="1">
      <c r="A151" s="102"/>
      <c r="B151" s="75"/>
      <c r="C151" s="81">
        <v>2</v>
      </c>
      <c r="D151" s="82">
        <v>4</v>
      </c>
      <c r="E151" s="82"/>
      <c r="F151" s="82"/>
      <c r="G151" s="45" t="str">
        <f t="shared" si="30"/>
        <v/>
      </c>
      <c r="H151" s="45" t="str">
        <f t="shared" si="31"/>
        <v/>
      </c>
      <c r="I151" s="45" t="str">
        <f t="shared" si="32"/>
        <v/>
      </c>
      <c r="J151" s="84"/>
      <c r="K151" s="667"/>
      <c r="L151" s="667"/>
      <c r="M151" s="667"/>
      <c r="N151" s="73"/>
      <c r="O151" s="115"/>
      <c r="P151" s="67"/>
      <c r="Q151" s="67"/>
      <c r="R151" s="67"/>
      <c r="S151" s="67"/>
      <c r="T151" s="71"/>
    </row>
    <row r="152" spans="1:20" ht="16.5" hidden="1" customHeight="1">
      <c r="A152" s="102"/>
      <c r="B152" s="75"/>
      <c r="C152" s="75"/>
      <c r="D152" s="75"/>
      <c r="E152" s="75"/>
      <c r="F152" s="75"/>
      <c r="G152" s="98"/>
      <c r="H152" s="98"/>
      <c r="I152" s="88"/>
      <c r="J152" s="72"/>
      <c r="K152" s="663"/>
      <c r="L152" s="663"/>
      <c r="M152" s="663"/>
      <c r="N152" s="73"/>
      <c r="O152" s="115"/>
      <c r="P152" s="67"/>
      <c r="Q152" s="67"/>
      <c r="R152" s="67"/>
      <c r="S152" s="67"/>
      <c r="T152" s="71"/>
    </row>
    <row r="153" spans="1:20" ht="16.5" hidden="1" customHeight="1">
      <c r="A153" s="88" t="s">
        <v>492</v>
      </c>
      <c r="B153" s="75"/>
      <c r="C153" s="85"/>
      <c r="D153" s="85"/>
      <c r="E153" s="85"/>
      <c r="F153" s="85"/>
      <c r="G153" s="86"/>
      <c r="H153" s="86"/>
      <c r="I153" s="87"/>
      <c r="J153" s="72"/>
      <c r="K153" s="663"/>
      <c r="L153" s="663"/>
      <c r="M153" s="663"/>
      <c r="N153" s="73"/>
      <c r="O153" s="115"/>
      <c r="P153" s="67"/>
      <c r="Q153" s="67"/>
      <c r="R153" s="67"/>
      <c r="S153" s="67"/>
      <c r="T153" s="71"/>
    </row>
    <row r="154" spans="1:20" ht="16.5" hidden="1" customHeight="1">
      <c r="A154" s="212">
        <v>1</v>
      </c>
      <c r="B154" s="213"/>
      <c r="C154" s="213"/>
      <c r="D154" s="213"/>
      <c r="E154" s="80"/>
      <c r="F154" s="80"/>
      <c r="G154" s="31" t="str">
        <f t="shared" ref="G154:G161" si="33">IF($E154="","",VLOOKUP($E154,licbarque97,3))</f>
        <v/>
      </c>
      <c r="H154" s="31" t="str">
        <f t="shared" ref="H154:H161" si="34">IF($F154="","",VLOOKUP($F154,licbarque97,3))</f>
        <v/>
      </c>
      <c r="I154" s="31" t="str">
        <f t="shared" ref="I154:I161" si="35">IF(E154="","",VLOOKUP(E154,licbarque97,5))</f>
        <v/>
      </c>
      <c r="J154" s="65"/>
      <c r="K154" s="665"/>
      <c r="L154" s="665"/>
      <c r="M154" s="665"/>
      <c r="N154" s="183"/>
      <c r="O154" s="179"/>
      <c r="P154" s="67"/>
      <c r="Q154" s="67"/>
      <c r="R154" s="67"/>
      <c r="S154" s="67"/>
      <c r="T154" s="69"/>
    </row>
    <row r="155" spans="1:20" ht="16.5" hidden="1" customHeight="1">
      <c r="A155" s="208">
        <v>2</v>
      </c>
      <c r="B155" s="209"/>
      <c r="C155" s="209"/>
      <c r="D155" s="209"/>
      <c r="E155" s="80"/>
      <c r="F155" s="80"/>
      <c r="G155" s="31" t="str">
        <f t="shared" si="33"/>
        <v/>
      </c>
      <c r="H155" s="31" t="str">
        <f t="shared" si="34"/>
        <v/>
      </c>
      <c r="I155" s="31" t="str">
        <f t="shared" si="35"/>
        <v/>
      </c>
      <c r="J155" s="65"/>
      <c r="K155" s="665"/>
      <c r="L155" s="665"/>
      <c r="M155" s="665"/>
      <c r="N155" s="201"/>
      <c r="O155" s="179"/>
      <c r="P155" s="67"/>
      <c r="Q155" s="67"/>
      <c r="R155" s="67"/>
      <c r="S155" s="67"/>
      <c r="T155" s="69"/>
    </row>
    <row r="156" spans="1:20" ht="16.5" hidden="1" customHeight="1" thickBot="1">
      <c r="A156" s="208">
        <v>3</v>
      </c>
      <c r="B156" s="209"/>
      <c r="C156" s="209"/>
      <c r="D156" s="215"/>
      <c r="E156" s="82"/>
      <c r="F156" s="82"/>
      <c r="G156" s="45" t="str">
        <f t="shared" si="33"/>
        <v/>
      </c>
      <c r="H156" s="45" t="str">
        <f t="shared" si="34"/>
        <v/>
      </c>
      <c r="I156" s="45" t="str">
        <f t="shared" si="35"/>
        <v/>
      </c>
      <c r="J156" s="84"/>
      <c r="K156" s="667"/>
      <c r="L156" s="667"/>
      <c r="M156" s="667"/>
      <c r="N156" s="183"/>
      <c r="O156" s="179"/>
      <c r="P156" s="67"/>
      <c r="Q156" s="67"/>
      <c r="R156" s="67"/>
      <c r="S156" s="67"/>
      <c r="T156" s="69"/>
    </row>
    <row r="157" spans="1:20" ht="16.5" hidden="1" customHeight="1" thickBot="1">
      <c r="A157" s="203">
        <v>4</v>
      </c>
      <c r="B157" s="204"/>
      <c r="C157" s="204"/>
      <c r="D157" s="232"/>
      <c r="E157" s="77"/>
      <c r="F157" s="77"/>
      <c r="G157" s="43" t="str">
        <f t="shared" si="33"/>
        <v/>
      </c>
      <c r="H157" s="43" t="str">
        <f t="shared" si="34"/>
        <v/>
      </c>
      <c r="I157" s="43" t="str">
        <f t="shared" si="35"/>
        <v/>
      </c>
      <c r="J157" s="78"/>
      <c r="K157" s="664"/>
      <c r="L157" s="664"/>
      <c r="M157" s="664"/>
      <c r="N157" s="183"/>
      <c r="O157" s="179"/>
      <c r="P157" s="67"/>
      <c r="Q157" s="67"/>
      <c r="R157" s="67"/>
      <c r="S157" s="67"/>
      <c r="T157" s="69"/>
    </row>
    <row r="158" spans="1:20" ht="19.5" hidden="1" customHeight="1" thickBot="1">
      <c r="A158" s="76">
        <v>5</v>
      </c>
      <c r="B158" s="77"/>
      <c r="C158" s="77"/>
      <c r="D158" s="233"/>
      <c r="E158" s="176">
        <v>1152</v>
      </c>
      <c r="F158" s="176">
        <v>1153</v>
      </c>
      <c r="G158" s="43" t="str">
        <f t="shared" si="33"/>
        <v>DELORD FANNY</v>
      </c>
      <c r="H158" s="43" t="str">
        <f t="shared" si="34"/>
        <v xml:space="preserve"> MEYNET CORINNE</v>
      </c>
      <c r="I158" s="43" t="str">
        <f t="shared" si="35"/>
        <v>NIEVROZ</v>
      </c>
      <c r="J158" s="78"/>
      <c r="K158" s="664">
        <v>2.598611111111111E-3</v>
      </c>
      <c r="L158" s="664">
        <v>2.598611111111111E-3</v>
      </c>
      <c r="M158" s="664">
        <v>2.598611111111111E-3</v>
      </c>
      <c r="N158" s="73"/>
      <c r="O158" s="115"/>
      <c r="P158" s="67">
        <v>4</v>
      </c>
      <c r="Q158" s="67"/>
      <c r="R158" s="67"/>
      <c r="S158" s="67"/>
      <c r="T158" s="69"/>
    </row>
    <row r="159" spans="1:20" ht="19.5" hidden="1" customHeight="1" thickBot="1">
      <c r="A159" s="79">
        <v>6</v>
      </c>
      <c r="B159" s="80"/>
      <c r="C159" s="80"/>
      <c r="D159" s="186"/>
      <c r="E159" s="176">
        <v>1026</v>
      </c>
      <c r="F159" s="176">
        <v>12229</v>
      </c>
      <c r="G159" s="31" t="str">
        <f t="shared" si="33"/>
        <v>PACALY CHRISTELLE</v>
      </c>
      <c r="H159" s="31" t="str">
        <f t="shared" si="34"/>
        <v>TEULON STEPHANIE</v>
      </c>
      <c r="I159" s="31" t="str">
        <f t="shared" si="35"/>
        <v>LOIRE</v>
      </c>
      <c r="J159" s="65"/>
      <c r="K159" s="665">
        <v>2.4520833333333335E-3</v>
      </c>
      <c r="L159" s="665">
        <v>2.4520833333333335E-3</v>
      </c>
      <c r="M159" s="665">
        <v>2.4520833333333335E-3</v>
      </c>
      <c r="N159" s="73"/>
      <c r="O159" s="115"/>
      <c r="P159" s="67"/>
      <c r="Q159" s="67"/>
      <c r="R159" s="67"/>
      <c r="S159" s="67"/>
      <c r="T159" s="69"/>
    </row>
    <row r="160" spans="1:20" ht="21.75" hidden="1" customHeight="1" thickBot="1">
      <c r="A160" s="79">
        <v>7</v>
      </c>
      <c r="B160" s="80"/>
      <c r="C160" s="80"/>
      <c r="D160" s="186"/>
      <c r="E160" s="177">
        <v>1259</v>
      </c>
      <c r="F160" s="177">
        <v>1371</v>
      </c>
      <c r="G160" s="31" t="str">
        <f t="shared" si="33"/>
        <v>MEYNET CORINNE</v>
      </c>
      <c r="H160" s="31" t="str">
        <f t="shared" si="34"/>
        <v>COMBALUZIER  NADINE</v>
      </c>
      <c r="I160" s="31" t="str">
        <f t="shared" si="35"/>
        <v>NIEVROZ</v>
      </c>
      <c r="J160" s="65"/>
      <c r="K160" s="665">
        <v>2.4440972222222221E-3</v>
      </c>
      <c r="L160" s="665">
        <v>2.4440972222222221E-3</v>
      </c>
      <c r="M160" s="665">
        <v>2.4440972222222221E-3</v>
      </c>
      <c r="N160" s="73"/>
      <c r="O160" s="115"/>
      <c r="P160" s="67"/>
      <c r="Q160" s="67"/>
      <c r="R160" s="67"/>
      <c r="S160" s="67"/>
      <c r="T160" s="69"/>
    </row>
    <row r="161" spans="1:20" ht="6" hidden="1" customHeight="1" thickBot="1">
      <c r="A161" s="81">
        <v>8</v>
      </c>
      <c r="B161" s="82"/>
      <c r="C161" s="82"/>
      <c r="D161" s="187"/>
      <c r="E161" s="177">
        <v>12431</v>
      </c>
      <c r="F161" s="177">
        <v>12432</v>
      </c>
      <c r="G161" s="45" t="str">
        <f t="shared" si="33"/>
        <v>BOUFFANET    AXELLE</v>
      </c>
      <c r="H161" s="45" t="str">
        <f t="shared" si="34"/>
        <v>GAUTHIER   CHARLOTTE</v>
      </c>
      <c r="I161" s="45" t="str">
        <f t="shared" si="35"/>
        <v>NIEVROZ</v>
      </c>
      <c r="J161" s="84"/>
      <c r="K161" s="667">
        <v>2.5928240740740742E-3</v>
      </c>
      <c r="L161" s="667">
        <v>2.5928240740740742E-3</v>
      </c>
      <c r="M161" s="667">
        <v>2.5928240740740742E-3</v>
      </c>
      <c r="N161" s="73"/>
      <c r="O161" s="115"/>
      <c r="P161" s="67"/>
      <c r="Q161" s="67"/>
      <c r="R161" s="67"/>
      <c r="S161" s="67"/>
      <c r="T161" s="69"/>
    </row>
    <row r="162" spans="1:20" ht="16.5" hidden="1" customHeight="1" thickBot="1">
      <c r="A162" s="88" t="s">
        <v>493</v>
      </c>
      <c r="B162" s="75"/>
      <c r="C162" s="75"/>
      <c r="D162" s="75"/>
      <c r="E162" s="75"/>
      <c r="F162" s="75"/>
      <c r="G162" s="98"/>
      <c r="H162" s="98"/>
      <c r="I162" s="88"/>
      <c r="J162" s="72"/>
      <c r="K162" s="663"/>
      <c r="L162" s="663"/>
      <c r="M162" s="663"/>
      <c r="N162" s="73"/>
      <c r="O162" s="115"/>
      <c r="P162" s="67">
        <v>3</v>
      </c>
      <c r="Q162" s="67"/>
      <c r="R162" s="67"/>
      <c r="S162" s="67"/>
      <c r="T162" s="69"/>
    </row>
    <row r="163" spans="1:20" ht="16.5" hidden="1" customHeight="1" thickBot="1">
      <c r="A163" s="88"/>
      <c r="B163" s="75"/>
      <c r="C163" s="76">
        <v>1</v>
      </c>
      <c r="D163" s="77">
        <v>1</v>
      </c>
      <c r="E163" s="77">
        <v>11864</v>
      </c>
      <c r="F163" s="77">
        <v>1107</v>
      </c>
      <c r="G163" s="43" t="str">
        <f>IF($E163="","",VLOOKUP($E163,licbarque97,3))</f>
        <v>ALBERT ARTHUR</v>
      </c>
      <c r="H163" s="43" t="str">
        <f>IF($F163="","",VLOOKUP($F163,licbarque97,3))</f>
        <v>CREVIER VICTOR</v>
      </c>
      <c r="I163" s="43" t="str">
        <f>IF(E163="","",VLOOKUP(E163,licbarque97,5))</f>
        <v>AMPUIS</v>
      </c>
      <c r="J163" s="161"/>
      <c r="K163" s="664">
        <v>4.6857638888888895E-3</v>
      </c>
      <c r="L163" s="664">
        <v>4.6857638888888895E-3</v>
      </c>
      <c r="M163" s="664">
        <v>4.6857638888888895E-3</v>
      </c>
      <c r="N163" s="73"/>
      <c r="O163" s="115"/>
      <c r="P163" s="67">
        <v>1</v>
      </c>
      <c r="Q163" s="67"/>
      <c r="R163" s="67"/>
      <c r="S163" s="67"/>
      <c r="T163" s="69"/>
    </row>
    <row r="164" spans="1:20" ht="16.5" hidden="1" customHeight="1" thickBot="1">
      <c r="A164" s="88"/>
      <c r="B164" s="75"/>
      <c r="C164" s="79">
        <v>1</v>
      </c>
      <c r="D164" s="80">
        <v>2</v>
      </c>
      <c r="E164" s="77">
        <v>1023</v>
      </c>
      <c r="F164" s="77">
        <v>1024</v>
      </c>
      <c r="G164" s="31" t="str">
        <f>IF($E164="","",VLOOKUP($E164,licbarque97,3))</f>
        <v>MATRAT THIBAULT</v>
      </c>
      <c r="H164" s="31" t="str">
        <f>IF($F164="","",VLOOKUP($F164,licbarque97,3))</f>
        <v>MARQUEZ CLEMENT</v>
      </c>
      <c r="I164" s="31" t="str">
        <f>IF(E164="","",VLOOKUP(E164,licbarque97,5))</f>
        <v>LOIRE</v>
      </c>
      <c r="J164" s="66"/>
      <c r="K164" s="665">
        <v>4.4653935185185187E-3</v>
      </c>
      <c r="L164" s="665">
        <v>4.4653935185185187E-3</v>
      </c>
      <c r="M164" s="665">
        <v>4.4653935185185187E-3</v>
      </c>
      <c r="N164" s="73"/>
      <c r="O164" s="115"/>
      <c r="P164" s="67">
        <v>3</v>
      </c>
      <c r="Q164" s="67"/>
      <c r="R164" s="67"/>
      <c r="S164" s="67"/>
      <c r="T164" s="69"/>
    </row>
    <row r="165" spans="1:20" ht="16.5" hidden="1" customHeight="1" thickBot="1">
      <c r="A165" s="88"/>
      <c r="B165" s="75"/>
      <c r="C165" s="79">
        <v>1</v>
      </c>
      <c r="D165" s="80">
        <v>3</v>
      </c>
      <c r="E165" s="80">
        <v>11836</v>
      </c>
      <c r="F165" s="80">
        <v>11981</v>
      </c>
      <c r="G165" s="31" t="str">
        <f>IF($E165="","",VLOOKUP($E165,licbarque97,3))</f>
        <v>BAILLY ENZO</v>
      </c>
      <c r="H165" s="31" t="str">
        <f>IF($F165="","",VLOOKUP($F165,licbarque97,3))</f>
        <v>DREVET NATHAN</v>
      </c>
      <c r="I165" s="31" t="str">
        <f>IF(E165="","",VLOOKUP(E165,licbarque97,5))</f>
        <v>AMPUIS</v>
      </c>
      <c r="J165" s="66"/>
      <c r="K165" s="665">
        <v>4.747222222222223E-3</v>
      </c>
      <c r="L165" s="665">
        <v>4.747222222222223E-3</v>
      </c>
      <c r="M165" s="665">
        <v>4.747222222222223E-3</v>
      </c>
      <c r="N165" s="73"/>
      <c r="O165" s="115"/>
      <c r="P165" s="67">
        <v>2</v>
      </c>
      <c r="Q165" s="67"/>
      <c r="R165" s="67"/>
      <c r="S165" s="67"/>
      <c r="T165" s="69"/>
    </row>
    <row r="166" spans="1:20" ht="16.5" hidden="1" customHeight="1" thickBot="1">
      <c r="A166" s="75"/>
      <c r="B166" s="75"/>
      <c r="C166" s="81">
        <v>1</v>
      </c>
      <c r="D166" s="82">
        <v>4</v>
      </c>
      <c r="E166" s="82"/>
      <c r="F166" s="82"/>
      <c r="G166" s="45" t="str">
        <f>IF($E166="","",VLOOKUP($E166,licbarque97,3))</f>
        <v/>
      </c>
      <c r="H166" s="45" t="str">
        <f>IF($F166="","",VLOOKUP($F166,licbarque97,3))</f>
        <v/>
      </c>
      <c r="I166" s="45" t="str">
        <f>IF(E166="","",VLOOKUP(E166,licbarque97,5))</f>
        <v/>
      </c>
      <c r="J166" s="83"/>
      <c r="K166" s="667"/>
      <c r="L166" s="667"/>
      <c r="M166" s="667"/>
      <c r="N166" s="73"/>
      <c r="O166" s="115"/>
      <c r="P166" s="67"/>
      <c r="Q166" s="67"/>
      <c r="R166" s="67"/>
      <c r="S166" s="67"/>
      <c r="T166" s="69"/>
    </row>
    <row r="167" spans="1:20" ht="16.5" hidden="1" customHeight="1" thickBot="1">
      <c r="A167" s="75"/>
      <c r="B167" s="75"/>
      <c r="C167" s="85"/>
      <c r="D167" s="85"/>
      <c r="E167" s="85"/>
      <c r="F167" s="85"/>
      <c r="G167" s="86"/>
      <c r="H167" s="86"/>
      <c r="I167" s="87"/>
      <c r="J167" s="72"/>
      <c r="K167" s="663"/>
      <c r="L167" s="663"/>
      <c r="M167" s="663"/>
      <c r="N167" s="73"/>
      <c r="O167" s="115"/>
      <c r="P167" s="67"/>
      <c r="Q167" s="67"/>
      <c r="R167" s="67"/>
      <c r="S167" s="67"/>
      <c r="T167" s="69"/>
    </row>
    <row r="168" spans="1:20" ht="16.5" hidden="1" customHeight="1" thickBot="1">
      <c r="A168" s="88" t="s">
        <v>494</v>
      </c>
      <c r="B168" s="75"/>
      <c r="C168" s="85"/>
      <c r="D168" s="85"/>
      <c r="E168" s="85"/>
      <c r="F168" s="85"/>
      <c r="G168" s="86"/>
      <c r="H168" s="86"/>
      <c r="I168" s="87"/>
      <c r="J168" s="72"/>
      <c r="K168" s="663"/>
      <c r="L168" s="663"/>
      <c r="M168" s="663"/>
      <c r="N168" s="73"/>
      <c r="O168" s="115"/>
      <c r="P168" s="67"/>
      <c r="Q168" s="67"/>
      <c r="R168" s="67"/>
      <c r="S168" s="67"/>
      <c r="T168" s="69"/>
    </row>
    <row r="169" spans="1:20" ht="16.5" hidden="1" customHeight="1" thickBot="1">
      <c r="A169" s="102"/>
      <c r="B169" s="75"/>
      <c r="C169" s="76">
        <v>1</v>
      </c>
      <c r="D169" s="77">
        <v>1</v>
      </c>
      <c r="E169" s="77">
        <v>1382</v>
      </c>
      <c r="F169" s="77">
        <v>12836</v>
      </c>
      <c r="G169" s="43" t="str">
        <f t="shared" ref="G169:G177" si="36">IF($E169="","",VLOOKUP($E169,licbarque97,3))</f>
        <v>SCOTTO JEAN LOUIS</v>
      </c>
      <c r="H169" s="43" t="str">
        <f t="shared" ref="H169:H177" si="37">IF($F169="","",VLOOKUP($F169,licbarque97,3))</f>
        <v>PICHAT STEPHANE</v>
      </c>
      <c r="I169" s="43" t="str">
        <f t="shared" ref="I169:I177" si="38">IF(E169="","",VLOOKUP(E169,licbarque97,5))</f>
        <v>ST FONS</v>
      </c>
      <c r="J169" s="78"/>
      <c r="K169" s="664">
        <v>4.9657407407407411E-3</v>
      </c>
      <c r="L169" s="664">
        <v>4.9657407407407411E-3</v>
      </c>
      <c r="M169" s="664">
        <v>4.9657407407407411E-3</v>
      </c>
      <c r="N169" s="73"/>
      <c r="O169" s="115"/>
      <c r="P169" s="67"/>
      <c r="Q169" s="67"/>
      <c r="R169" s="67"/>
      <c r="S169" s="67"/>
      <c r="T169" s="69"/>
    </row>
    <row r="170" spans="1:20" ht="16.5" hidden="1" customHeight="1" thickBot="1">
      <c r="A170" s="102"/>
      <c r="B170" s="75"/>
      <c r="C170" s="79">
        <v>1</v>
      </c>
      <c r="D170" s="80">
        <v>2</v>
      </c>
      <c r="E170" s="80">
        <v>1009</v>
      </c>
      <c r="F170" s="80">
        <v>1010</v>
      </c>
      <c r="G170" s="31" t="str">
        <f t="shared" si="36"/>
        <v>MATRAT PASCAL</v>
      </c>
      <c r="H170" s="31" t="str">
        <f t="shared" si="37"/>
        <v>BERAUD GERARD</v>
      </c>
      <c r="I170" s="31" t="str">
        <f t="shared" si="38"/>
        <v>LOIRE</v>
      </c>
      <c r="J170" s="65"/>
      <c r="K170" s="665">
        <v>4.5987268518518521E-3</v>
      </c>
      <c r="L170" s="665">
        <v>4.5987268518518521E-3</v>
      </c>
      <c r="M170" s="665">
        <v>4.5987268518518521E-3</v>
      </c>
      <c r="N170" s="73"/>
      <c r="O170" s="115"/>
      <c r="P170" s="67"/>
      <c r="Q170" s="67"/>
      <c r="R170" s="67"/>
      <c r="S170" s="67"/>
      <c r="T170" s="69"/>
    </row>
    <row r="171" spans="1:20" ht="16.5" hidden="1" customHeight="1" thickBot="1">
      <c r="A171" s="102"/>
      <c r="B171" s="75"/>
      <c r="C171" s="79">
        <v>1</v>
      </c>
      <c r="D171" s="80">
        <v>3</v>
      </c>
      <c r="E171" s="602">
        <v>1235</v>
      </c>
      <c r="F171" s="602">
        <v>1238</v>
      </c>
      <c r="G171" s="31" t="str">
        <f t="shared" si="36"/>
        <v>COLOMBIER FRANCK</v>
      </c>
      <c r="H171" s="31" t="str">
        <f t="shared" si="37"/>
        <v>VENESSY FABRICE</v>
      </c>
      <c r="I171" s="31" t="str">
        <f>IF(E171="","",VLOOKUP(E171,licbarque97,5))</f>
        <v>ST ROMAIN</v>
      </c>
      <c r="J171" s="65"/>
      <c r="K171" s="665">
        <v>4.5063657407407405E-3</v>
      </c>
      <c r="L171" s="665">
        <v>4.5063657407407405E-3</v>
      </c>
      <c r="M171" s="665">
        <v>4.5063657407407405E-3</v>
      </c>
      <c r="N171" s="73"/>
      <c r="O171" s="115"/>
      <c r="P171" s="67"/>
      <c r="Q171" s="67"/>
      <c r="R171" s="67"/>
      <c r="S171" s="67"/>
      <c r="T171" s="69"/>
    </row>
    <row r="172" spans="1:20" ht="16.5" hidden="1" customHeight="1" thickTop="1" thickBot="1">
      <c r="A172" s="102"/>
      <c r="B172" s="75"/>
      <c r="C172" s="76">
        <v>2</v>
      </c>
      <c r="D172" s="77">
        <v>1</v>
      </c>
      <c r="E172" s="604">
        <v>1219</v>
      </c>
      <c r="F172" s="604">
        <v>1217</v>
      </c>
      <c r="G172" s="43" t="str">
        <f t="shared" si="36"/>
        <v>CUERQ LUC</v>
      </c>
      <c r="H172" s="43" t="str">
        <f t="shared" si="37"/>
        <v>ODIN ERIC</v>
      </c>
      <c r="I172" s="43" t="str">
        <f t="shared" si="38"/>
        <v>GRIGNY</v>
      </c>
      <c r="J172" s="78"/>
      <c r="K172" s="664">
        <v>4.7894675925925926E-3</v>
      </c>
      <c r="L172" s="664">
        <v>4.7894675925925926E-3</v>
      </c>
      <c r="M172" s="664">
        <v>4.7894675925925926E-3</v>
      </c>
      <c r="N172" s="73"/>
      <c r="O172" s="115"/>
      <c r="P172" s="67"/>
      <c r="Q172" s="67"/>
      <c r="R172" s="67"/>
      <c r="S172" s="67"/>
      <c r="T172" s="69"/>
    </row>
    <row r="173" spans="1:20" ht="16.5" hidden="1" customHeight="1" thickBot="1">
      <c r="A173" s="102"/>
      <c r="B173" s="75"/>
      <c r="C173" s="79">
        <v>2</v>
      </c>
      <c r="D173" s="80">
        <v>2</v>
      </c>
      <c r="E173" s="177">
        <v>12077</v>
      </c>
      <c r="F173" s="177">
        <v>12661</v>
      </c>
      <c r="G173" s="31" t="str">
        <f t="shared" si="36"/>
        <v>GARDE JEAN PAUL</v>
      </c>
      <c r="H173" s="31" t="str">
        <f t="shared" si="37"/>
        <v>GIOL STEPHAN</v>
      </c>
      <c r="I173" s="31" t="str">
        <f>IF(E173="","",VLOOKUP(E173,licbarque97,5))</f>
        <v>AMPUIS</v>
      </c>
      <c r="J173" s="65"/>
      <c r="K173" s="665">
        <v>5.0422453703703705E-3</v>
      </c>
      <c r="L173" s="665">
        <v>5.0422453703703705E-3</v>
      </c>
      <c r="M173" s="665">
        <v>5.0422453703703705E-3</v>
      </c>
      <c r="N173" s="73"/>
      <c r="O173" s="115"/>
      <c r="P173" s="67"/>
      <c r="Q173" s="67"/>
      <c r="R173" s="67"/>
      <c r="S173" s="67"/>
      <c r="T173" s="69"/>
    </row>
    <row r="174" spans="1:20" ht="17.100000000000001" hidden="1" customHeight="1" thickBot="1">
      <c r="A174" s="102"/>
      <c r="B174" s="75"/>
      <c r="C174" s="79">
        <v>2</v>
      </c>
      <c r="D174" s="80">
        <v>3</v>
      </c>
      <c r="E174" s="603">
        <v>1376</v>
      </c>
      <c r="F174" s="603">
        <v>11616</v>
      </c>
      <c r="G174" s="31" t="str">
        <f t="shared" si="36"/>
        <v>COMBALUZIER THIERRY</v>
      </c>
      <c r="H174" s="31" t="str">
        <f t="shared" si="37"/>
        <v>BAUDRAND GILLES</v>
      </c>
      <c r="I174" s="31" t="str">
        <f t="shared" si="38"/>
        <v>CHASSE</v>
      </c>
      <c r="J174" s="65"/>
      <c r="K174" s="665">
        <v>4.6774305555555553E-3</v>
      </c>
      <c r="L174" s="665">
        <v>4.6774305555555553E-3</v>
      </c>
      <c r="M174" s="665">
        <v>4.6774305555555553E-3</v>
      </c>
      <c r="N174" s="73"/>
      <c r="O174" s="115"/>
      <c r="P174" s="67"/>
      <c r="Q174" s="67"/>
      <c r="R174" s="67"/>
      <c r="S174" s="67"/>
      <c r="T174" s="69"/>
    </row>
    <row r="175" spans="1:20" ht="16.5" hidden="1" customHeight="1" thickTop="1" thickBot="1">
      <c r="A175" s="102"/>
      <c r="B175" s="75"/>
      <c r="C175" s="76">
        <v>3</v>
      </c>
      <c r="D175" s="77">
        <v>1</v>
      </c>
      <c r="E175" s="536">
        <v>4853</v>
      </c>
      <c r="F175" s="536">
        <v>4344</v>
      </c>
      <c r="G175" s="43" t="str">
        <f t="shared" si="36"/>
        <v>RESKINE PIERRE</v>
      </c>
      <c r="H175" s="43" t="str">
        <f t="shared" si="37"/>
        <v>COUVRET MAURICE</v>
      </c>
      <c r="I175" s="43" t="str">
        <f t="shared" si="38"/>
        <v>FINE LANCE E</v>
      </c>
      <c r="J175" s="78"/>
      <c r="K175" s="664">
        <v>6.0075231481481481E-3</v>
      </c>
      <c r="L175" s="664">
        <v>6.0075231481481481E-3</v>
      </c>
      <c r="M175" s="664">
        <v>6.0075231481481481E-3</v>
      </c>
      <c r="N175" s="73"/>
      <c r="O175" s="115"/>
      <c r="P175" s="67"/>
      <c r="Q175" s="67"/>
      <c r="R175" s="67"/>
      <c r="S175" s="67"/>
      <c r="T175" s="69"/>
    </row>
    <row r="176" spans="1:20" ht="16.5" hidden="1" customHeight="1" thickBot="1">
      <c r="A176" s="102"/>
      <c r="B176" s="75"/>
      <c r="C176" s="79">
        <v>2</v>
      </c>
      <c r="D176" s="80">
        <v>2</v>
      </c>
      <c r="E176" s="177">
        <v>1218</v>
      </c>
      <c r="F176" s="177">
        <v>1220</v>
      </c>
      <c r="G176" s="31" t="str">
        <f t="shared" si="36"/>
        <v>CELLERY  J.CHARLES</v>
      </c>
      <c r="H176" s="31" t="str">
        <f t="shared" si="37"/>
        <v>PARENTI PAOLO</v>
      </c>
      <c r="I176" s="31" t="str">
        <f>IF(E176="","",VLOOKUP(E176,licbarque97,5))</f>
        <v>GRIGNY</v>
      </c>
      <c r="J176" s="65"/>
      <c r="K176" s="665">
        <v>4.7613425925925931E-3</v>
      </c>
      <c r="L176" s="665">
        <v>4.7613425925925931E-3</v>
      </c>
      <c r="M176" s="665">
        <v>4.7613425925925931E-3</v>
      </c>
      <c r="N176" s="73"/>
      <c r="O176" s="115"/>
      <c r="P176" s="67"/>
      <c r="Q176" s="67"/>
      <c r="R176" s="67"/>
      <c r="S176" s="67"/>
      <c r="T176" s="69"/>
    </row>
    <row r="177" spans="1:20" ht="16.5" hidden="1" customHeight="1" thickBot="1">
      <c r="A177" s="102"/>
      <c r="B177" s="75"/>
      <c r="C177" s="79">
        <v>3</v>
      </c>
      <c r="D177" s="80">
        <v>3</v>
      </c>
      <c r="E177" s="133">
        <v>1012</v>
      </c>
      <c r="F177" s="133">
        <v>11816</v>
      </c>
      <c r="G177" s="31" t="str">
        <f t="shared" si="36"/>
        <v>PACALY GERARD</v>
      </c>
      <c r="H177" s="31" t="str">
        <f t="shared" si="37"/>
        <v>MAIGNEZ PATRICK</v>
      </c>
      <c r="I177" s="31" t="str">
        <f t="shared" si="38"/>
        <v>LOIRE</v>
      </c>
      <c r="J177" s="65"/>
      <c r="K177" s="665">
        <v>4.7054398148148142E-3</v>
      </c>
      <c r="L177" s="665">
        <v>4.7054398148148142E-3</v>
      </c>
      <c r="M177" s="665">
        <v>4.7054398148148142E-3</v>
      </c>
      <c r="N177" s="73"/>
      <c r="O177" s="115"/>
      <c r="P177" s="67"/>
      <c r="Q177" s="67"/>
      <c r="R177" s="67"/>
      <c r="S177" s="67"/>
      <c r="T177" s="69"/>
    </row>
    <row r="178" spans="1:20" ht="16.5" hidden="1" customHeight="1" thickBot="1">
      <c r="A178" s="88" t="s">
        <v>495</v>
      </c>
      <c r="B178" s="75"/>
      <c r="C178" s="85"/>
      <c r="D178" s="85"/>
      <c r="E178" s="85"/>
      <c r="F178" s="85"/>
      <c r="G178" s="86"/>
      <c r="H178" s="86"/>
      <c r="I178" s="87"/>
      <c r="J178" s="72"/>
      <c r="K178" s="663"/>
      <c r="L178" s="663"/>
      <c r="M178" s="663"/>
      <c r="N178" s="71"/>
      <c r="O178" s="115"/>
      <c r="P178" s="67"/>
      <c r="Q178" s="67"/>
      <c r="R178" s="67"/>
      <c r="S178" s="67"/>
      <c r="T178" s="69"/>
    </row>
    <row r="179" spans="1:20" ht="15" hidden="1" customHeight="1" thickBot="1">
      <c r="A179" s="216"/>
      <c r="B179" s="212">
        <v>1</v>
      </c>
      <c r="C179" s="213"/>
      <c r="D179" s="213"/>
      <c r="E179" s="77">
        <v>1235</v>
      </c>
      <c r="F179" s="77">
        <v>1238</v>
      </c>
      <c r="G179" s="43" t="str">
        <f t="shared" ref="G179:G187" si="39">IF($E179="","",VLOOKUP($E179,licbarque97,3))</f>
        <v>COLOMBIER FRANCK</v>
      </c>
      <c r="H179" s="43" t="str">
        <f t="shared" ref="H179:H187" si="40">IF($F179="","",VLOOKUP($F179,licbarque97,3))</f>
        <v>VENESSY FABRICE</v>
      </c>
      <c r="I179" s="43" t="str">
        <f t="shared" ref="I179:I187" si="41">IF(E179="","",VLOOKUP(E179,licbarque97,5))</f>
        <v>ST ROMAIN</v>
      </c>
      <c r="J179" s="78"/>
      <c r="K179" s="664">
        <v>4.5063657407407405E-3</v>
      </c>
      <c r="L179" s="664">
        <v>4.5063657407407405E-3</v>
      </c>
      <c r="M179" s="664">
        <v>4.5063657407407405E-3</v>
      </c>
      <c r="N179" s="188">
        <v>1</v>
      </c>
      <c r="O179" s="189"/>
      <c r="P179" s="67">
        <v>1</v>
      </c>
      <c r="Q179" s="67"/>
      <c r="R179" s="67"/>
      <c r="S179" s="67"/>
      <c r="T179" s="69"/>
    </row>
    <row r="180" spans="1:20" ht="16.5" hidden="1" customHeight="1" thickBot="1">
      <c r="A180" s="216"/>
      <c r="B180" s="208">
        <v>2</v>
      </c>
      <c r="C180" s="209"/>
      <c r="D180" s="209"/>
      <c r="E180" s="80">
        <v>1009</v>
      </c>
      <c r="F180" s="80">
        <v>1010</v>
      </c>
      <c r="G180" s="31" t="str">
        <f t="shared" si="39"/>
        <v>MATRAT PASCAL</v>
      </c>
      <c r="H180" s="31" t="str">
        <f t="shared" si="40"/>
        <v>BERAUD GERARD</v>
      </c>
      <c r="I180" s="31" t="str">
        <f t="shared" si="41"/>
        <v>LOIRE</v>
      </c>
      <c r="J180" s="65"/>
      <c r="K180" s="665">
        <v>4.5987268518518521E-3</v>
      </c>
      <c r="L180" s="665">
        <v>4.5987268518518521E-3</v>
      </c>
      <c r="M180" s="665">
        <v>4.5987268518518521E-3</v>
      </c>
      <c r="N180" s="190"/>
      <c r="O180" s="189"/>
      <c r="P180" s="67"/>
      <c r="Q180" s="67"/>
      <c r="R180" s="67"/>
      <c r="S180" s="67"/>
      <c r="T180" s="69"/>
    </row>
    <row r="181" spans="1:20" ht="16.5" hidden="1" customHeight="1" thickBot="1">
      <c r="A181" s="216"/>
      <c r="B181" s="208">
        <v>3</v>
      </c>
      <c r="C181" s="209"/>
      <c r="D181" s="209"/>
      <c r="E181" s="603">
        <v>1376</v>
      </c>
      <c r="F181" s="603">
        <v>11616</v>
      </c>
      <c r="G181" s="31" t="str">
        <f t="shared" si="39"/>
        <v>COMBALUZIER THIERRY</v>
      </c>
      <c r="H181" s="31" t="str">
        <f t="shared" si="40"/>
        <v>BAUDRAND GILLES</v>
      </c>
      <c r="I181" s="31" t="str">
        <f t="shared" si="41"/>
        <v>CHASSE</v>
      </c>
      <c r="J181" s="65"/>
      <c r="K181" s="665">
        <v>4.6774305555555553E-3</v>
      </c>
      <c r="L181" s="665">
        <v>4.6774305555555553E-3</v>
      </c>
      <c r="M181" s="665">
        <v>4.6774305555555553E-3</v>
      </c>
      <c r="N181" s="188">
        <v>3</v>
      </c>
      <c r="O181" s="189"/>
      <c r="P181" s="67"/>
      <c r="Q181" s="67"/>
      <c r="R181" s="67"/>
      <c r="S181" s="67"/>
      <c r="T181" s="69"/>
    </row>
    <row r="182" spans="1:20" ht="16.5" hidden="1" customHeight="1" thickTop="1" thickBot="1">
      <c r="A182" s="216"/>
      <c r="B182" s="208">
        <v>4</v>
      </c>
      <c r="C182" s="209"/>
      <c r="D182" s="209"/>
      <c r="E182" s="604">
        <v>1012</v>
      </c>
      <c r="F182" s="604">
        <v>11816</v>
      </c>
      <c r="G182" s="43" t="str">
        <f t="shared" si="39"/>
        <v>PACALY GERARD</v>
      </c>
      <c r="H182" s="43" t="str">
        <f t="shared" si="40"/>
        <v>MAIGNEZ PATRICK</v>
      </c>
      <c r="I182" s="43" t="str">
        <f t="shared" si="41"/>
        <v>LOIRE</v>
      </c>
      <c r="J182" s="78"/>
      <c r="K182" s="664">
        <v>4.7054398148148142E-3</v>
      </c>
      <c r="L182" s="664">
        <v>4.7054398148148142E-3</v>
      </c>
      <c r="M182" s="664">
        <v>4.7054398148148142E-3</v>
      </c>
      <c r="N182" s="188"/>
      <c r="O182" s="189"/>
      <c r="P182" s="67"/>
      <c r="Q182" s="67"/>
      <c r="R182" s="67"/>
      <c r="S182" s="67"/>
      <c r="T182" s="69"/>
    </row>
    <row r="183" spans="1:20" ht="17.100000000000001" hidden="1" customHeight="1" thickBot="1">
      <c r="A183" s="216"/>
      <c r="B183" s="208">
        <v>5</v>
      </c>
      <c r="C183" s="209"/>
      <c r="D183" s="209"/>
      <c r="E183" s="177">
        <v>1218</v>
      </c>
      <c r="F183" s="177">
        <v>1220</v>
      </c>
      <c r="G183" s="31" t="str">
        <f t="shared" si="39"/>
        <v>CELLERY  J.CHARLES</v>
      </c>
      <c r="H183" s="31" t="str">
        <f t="shared" si="40"/>
        <v>PARENTI PAOLO</v>
      </c>
      <c r="I183" s="31" t="str">
        <f t="shared" si="41"/>
        <v>GRIGNY</v>
      </c>
      <c r="J183" s="65"/>
      <c r="K183" s="665">
        <v>4.7613425925925931E-3</v>
      </c>
      <c r="L183" s="665">
        <v>4.7613425925925931E-3</v>
      </c>
      <c r="M183" s="665">
        <v>4.7613425925925931E-3</v>
      </c>
      <c r="N183" s="190">
        <v>5</v>
      </c>
      <c r="O183" s="189"/>
      <c r="P183" s="67"/>
      <c r="Q183" s="67"/>
      <c r="R183" s="67"/>
      <c r="S183" s="67"/>
      <c r="T183" s="69"/>
    </row>
    <row r="184" spans="1:20" ht="16.5" hidden="1" customHeight="1" thickBot="1">
      <c r="A184" s="216"/>
      <c r="B184" s="208">
        <v>6</v>
      </c>
      <c r="C184" s="209"/>
      <c r="D184" s="209"/>
      <c r="E184" s="602">
        <v>1219</v>
      </c>
      <c r="F184" s="602">
        <v>1217</v>
      </c>
      <c r="G184" s="31" t="str">
        <f t="shared" si="39"/>
        <v>CUERQ LUC</v>
      </c>
      <c r="H184" s="31" t="str">
        <f t="shared" si="40"/>
        <v>ODIN ERIC</v>
      </c>
      <c r="I184" s="31" t="str">
        <f t="shared" si="41"/>
        <v>GRIGNY</v>
      </c>
      <c r="J184" s="65"/>
      <c r="K184" s="665">
        <v>4.7894675925925926E-3</v>
      </c>
      <c r="L184" s="665">
        <v>4.7894675925925926E-3</v>
      </c>
      <c r="M184" s="665">
        <v>4.7894675925925926E-3</v>
      </c>
      <c r="N184" s="188"/>
      <c r="O184" s="189"/>
      <c r="P184" s="67"/>
      <c r="Q184" s="67"/>
      <c r="R184" s="67"/>
      <c r="S184" s="67"/>
      <c r="T184" s="69"/>
    </row>
    <row r="185" spans="1:20" ht="16.5" hidden="1" customHeight="1" thickTop="1" thickBot="1">
      <c r="A185" s="216"/>
      <c r="B185" s="208">
        <v>7</v>
      </c>
      <c r="C185" s="209"/>
      <c r="D185" s="209"/>
      <c r="E185" s="133">
        <v>1382</v>
      </c>
      <c r="F185" s="133">
        <v>12836</v>
      </c>
      <c r="G185" s="43" t="str">
        <f t="shared" si="39"/>
        <v>SCOTTO JEAN LOUIS</v>
      </c>
      <c r="H185" s="43" t="str">
        <f t="shared" si="40"/>
        <v>PICHAT STEPHANE</v>
      </c>
      <c r="I185" s="43" t="str">
        <f t="shared" si="41"/>
        <v>ST FONS</v>
      </c>
      <c r="J185" s="78"/>
      <c r="K185" s="664">
        <v>4.9657407407407411E-3</v>
      </c>
      <c r="L185" s="664">
        <v>4.9657407407407411E-3</v>
      </c>
      <c r="M185" s="664">
        <v>4.9657407407407411E-3</v>
      </c>
      <c r="N185" s="190">
        <v>7</v>
      </c>
      <c r="O185" s="189"/>
      <c r="P185" s="67"/>
      <c r="Q185" s="67"/>
      <c r="R185" s="67"/>
      <c r="S185" s="67"/>
      <c r="T185" s="69"/>
    </row>
    <row r="186" spans="1:20" ht="16.5" hidden="1" customHeight="1" thickBot="1">
      <c r="A186" s="216"/>
      <c r="B186" s="208">
        <v>8</v>
      </c>
      <c r="C186" s="209"/>
      <c r="D186" s="209"/>
      <c r="E186" s="177">
        <v>12077</v>
      </c>
      <c r="F186" s="177">
        <v>12661</v>
      </c>
      <c r="G186" s="31" t="str">
        <f t="shared" si="39"/>
        <v>GARDE JEAN PAUL</v>
      </c>
      <c r="H186" s="31" t="str">
        <f t="shared" si="40"/>
        <v>GIOL STEPHAN</v>
      </c>
      <c r="I186" s="31" t="str">
        <f t="shared" si="41"/>
        <v>AMPUIS</v>
      </c>
      <c r="J186" s="65"/>
      <c r="K186" s="665">
        <v>5.0422453703703705E-3</v>
      </c>
      <c r="L186" s="665">
        <v>5.0422453703703705E-3</v>
      </c>
      <c r="M186" s="665">
        <v>5.0422453703703705E-3</v>
      </c>
      <c r="N186" s="190"/>
      <c r="O186" s="189"/>
      <c r="P186" s="67"/>
      <c r="Q186" s="67"/>
      <c r="R186" s="67"/>
      <c r="S186" s="67"/>
      <c r="T186" s="69"/>
    </row>
    <row r="187" spans="1:20" ht="16.5" hidden="1" customHeight="1" thickBot="1">
      <c r="A187" s="216"/>
      <c r="B187" s="235">
        <v>9</v>
      </c>
      <c r="C187" s="177"/>
      <c r="D187" s="177"/>
      <c r="E187" s="536">
        <v>4853</v>
      </c>
      <c r="F187" s="536">
        <v>4344</v>
      </c>
      <c r="G187" s="31" t="str">
        <f t="shared" si="39"/>
        <v>RESKINE PIERRE</v>
      </c>
      <c r="H187" s="31" t="str">
        <f t="shared" si="40"/>
        <v>COUVRET MAURICE</v>
      </c>
      <c r="I187" s="31" t="str">
        <f t="shared" si="41"/>
        <v>FINE LANCE E</v>
      </c>
      <c r="J187" s="65"/>
      <c r="K187" s="664">
        <v>6.0075231481481481E-3</v>
      </c>
      <c r="L187" s="664">
        <v>6.0075231481481481E-3</v>
      </c>
      <c r="M187" s="664">
        <v>6.0075231481481481E-3</v>
      </c>
      <c r="N187" s="190"/>
      <c r="O187" s="189"/>
      <c r="P187" s="67"/>
      <c r="Q187" s="67"/>
      <c r="R187" s="67"/>
      <c r="S187" s="67"/>
      <c r="T187" s="69"/>
    </row>
    <row r="188" spans="1:20" ht="16.5" hidden="1" customHeight="1" thickBot="1">
      <c r="A188" s="216"/>
      <c r="B188" s="235">
        <v>10</v>
      </c>
      <c r="C188" s="177"/>
      <c r="D188" s="177"/>
      <c r="E188" s="177"/>
      <c r="F188" s="177"/>
      <c r="G188" s="230" t="str">
        <f t="shared" ref="G188:G190" si="42">IF($E188="","",VLOOKUP($E188,licbarque97,3))</f>
        <v/>
      </c>
      <c r="H188" s="230" t="str">
        <f t="shared" ref="H188:H190" si="43">IF($F188="","",VLOOKUP($F188,licbarque97,3))</f>
        <v/>
      </c>
      <c r="I188" s="230" t="str">
        <f t="shared" ref="I188:I190" si="44">IF(E188="","",VLOOKUP(E188,licbarque97,5))</f>
        <v/>
      </c>
      <c r="J188" s="178"/>
      <c r="K188" s="687"/>
      <c r="L188" s="687"/>
      <c r="M188" s="687"/>
      <c r="N188" s="190"/>
      <c r="O188" s="189"/>
      <c r="P188" s="67"/>
      <c r="Q188" s="67"/>
      <c r="R188" s="67"/>
      <c r="S188" s="67"/>
      <c r="T188" s="69"/>
    </row>
    <row r="189" spans="1:20" ht="16.5" hidden="1" customHeight="1" thickBot="1">
      <c r="A189" s="216"/>
      <c r="B189" s="235">
        <v>11</v>
      </c>
      <c r="C189" s="177"/>
      <c r="D189" s="177"/>
      <c r="E189" s="177"/>
      <c r="F189" s="177"/>
      <c r="G189" s="230" t="str">
        <f t="shared" si="42"/>
        <v/>
      </c>
      <c r="H189" s="230" t="str">
        <f t="shared" si="43"/>
        <v/>
      </c>
      <c r="I189" s="230" t="str">
        <f t="shared" si="44"/>
        <v/>
      </c>
      <c r="J189" s="178"/>
      <c r="K189" s="687"/>
      <c r="L189" s="687"/>
      <c r="M189" s="687"/>
      <c r="N189" s="190"/>
      <c r="O189" s="189"/>
      <c r="P189" s="67"/>
      <c r="Q189" s="67"/>
      <c r="R189" s="67"/>
      <c r="S189" s="67"/>
      <c r="T189" s="69"/>
    </row>
    <row r="190" spans="1:20" ht="16.5" hidden="1" customHeight="1" thickBot="1">
      <c r="A190" s="75"/>
      <c r="B190" s="237">
        <v>12</v>
      </c>
      <c r="C190" s="238"/>
      <c r="D190" s="238"/>
      <c r="E190" s="238"/>
      <c r="F190" s="238"/>
      <c r="G190" s="236" t="str">
        <f t="shared" si="42"/>
        <v/>
      </c>
      <c r="H190" s="236" t="str">
        <f t="shared" si="43"/>
        <v/>
      </c>
      <c r="I190" s="236" t="str">
        <f t="shared" si="44"/>
        <v/>
      </c>
      <c r="J190" s="239"/>
      <c r="K190" s="688"/>
      <c r="L190" s="688"/>
      <c r="M190" s="688"/>
      <c r="N190" s="188"/>
      <c r="O190" s="189"/>
      <c r="P190" s="67"/>
      <c r="Q190" s="67"/>
      <c r="R190" s="67"/>
      <c r="S190" s="67"/>
      <c r="T190" s="69"/>
    </row>
    <row r="191" spans="1:20" ht="16.5" hidden="1" customHeight="1" thickBot="1">
      <c r="A191" s="88" t="s">
        <v>496</v>
      </c>
      <c r="B191" s="75"/>
      <c r="C191" s="75"/>
      <c r="D191" s="75"/>
      <c r="E191" s="540"/>
      <c r="F191" s="540"/>
      <c r="G191" s="541"/>
      <c r="H191" s="541"/>
      <c r="I191" s="542"/>
      <c r="J191" s="220"/>
      <c r="K191" s="697"/>
      <c r="L191" s="697"/>
      <c r="M191" s="697"/>
      <c r="N191" s="73"/>
      <c r="O191" s="115"/>
      <c r="P191" s="67"/>
      <c r="Q191" s="67"/>
      <c r="R191" s="67"/>
      <c r="S191" s="67"/>
      <c r="T191" s="69"/>
    </row>
    <row r="192" spans="1:20" ht="17.100000000000001" hidden="1" customHeight="1" thickBot="1">
      <c r="A192" s="75"/>
      <c r="B192" s="75"/>
      <c r="C192" s="234">
        <v>1</v>
      </c>
      <c r="D192" s="176">
        <v>1</v>
      </c>
      <c r="E192" s="77">
        <v>1235</v>
      </c>
      <c r="F192" s="77">
        <v>1238</v>
      </c>
      <c r="G192" s="538" t="str">
        <f t="shared" ref="G192:G199" si="45">IF($E192="","",VLOOKUP($E192,licbarque97,3))</f>
        <v>COLOMBIER FRANCK</v>
      </c>
      <c r="H192" s="538" t="str">
        <f t="shared" ref="H192:H199" si="46">IF($F192="","",VLOOKUP($F192,licbarque97,3))</f>
        <v>VENESSY FABRICE</v>
      </c>
      <c r="I192" s="538" t="str">
        <f t="shared" ref="I192:I199" si="47">IF(E192="","",VLOOKUP(E192,licbarque97,5))</f>
        <v>ST ROMAIN</v>
      </c>
      <c r="J192" s="539"/>
      <c r="K192" s="696">
        <v>4.5362268518518521E-3</v>
      </c>
      <c r="L192" s="696">
        <v>4.5362268518518521E-3</v>
      </c>
      <c r="M192" s="696">
        <v>4.5362268518518521E-3</v>
      </c>
      <c r="N192" s="191"/>
      <c r="O192" s="192"/>
      <c r="P192" s="67">
        <v>1</v>
      </c>
      <c r="Q192" s="67"/>
      <c r="R192" s="67"/>
      <c r="S192" s="67"/>
      <c r="T192" s="69"/>
    </row>
    <row r="193" spans="1:20" ht="16.5" hidden="1" customHeight="1" thickBot="1">
      <c r="A193" s="75"/>
      <c r="B193" s="75"/>
      <c r="C193" s="235">
        <v>1</v>
      </c>
      <c r="D193" s="177">
        <v>3</v>
      </c>
      <c r="E193" s="603">
        <v>1218</v>
      </c>
      <c r="F193" s="603">
        <v>1220</v>
      </c>
      <c r="G193" s="230" t="str">
        <f t="shared" si="45"/>
        <v>CELLERY  J.CHARLES</v>
      </c>
      <c r="H193" s="230" t="str">
        <f t="shared" si="46"/>
        <v>PARENTI PAOLO</v>
      </c>
      <c r="I193" s="230" t="str">
        <f t="shared" si="47"/>
        <v>GRIGNY</v>
      </c>
      <c r="J193" s="178"/>
      <c r="K193" s="687">
        <v>4.6885416666666664E-3</v>
      </c>
      <c r="L193" s="687">
        <v>4.6885416666666664E-3</v>
      </c>
      <c r="M193" s="687">
        <v>4.6885416666666664E-3</v>
      </c>
      <c r="N193" s="191"/>
      <c r="O193" s="192"/>
      <c r="P193" s="153">
        <v>2</v>
      </c>
      <c r="Q193" s="67"/>
      <c r="R193" s="67"/>
      <c r="S193" s="67"/>
      <c r="T193" s="69"/>
    </row>
    <row r="194" spans="1:20" ht="16.5" hidden="1" customHeight="1" thickTop="1" thickBot="1">
      <c r="A194" s="75"/>
      <c r="B194" s="75"/>
      <c r="C194" s="235">
        <v>1</v>
      </c>
      <c r="D194" s="177">
        <v>2</v>
      </c>
      <c r="E194" s="177">
        <v>1376</v>
      </c>
      <c r="F194" s="177">
        <v>11616</v>
      </c>
      <c r="G194" s="230" t="str">
        <f t="shared" si="45"/>
        <v>COMBALUZIER THIERRY</v>
      </c>
      <c r="H194" s="230" t="str">
        <f t="shared" si="46"/>
        <v>BAUDRAND GILLES</v>
      </c>
      <c r="I194" s="230" t="str">
        <f t="shared" si="47"/>
        <v>CHASSE</v>
      </c>
      <c r="J194" s="178"/>
      <c r="K194" s="687">
        <v>4.6951388888888885E-3</v>
      </c>
      <c r="L194" s="687">
        <v>4.6951388888888885E-3</v>
      </c>
      <c r="M194" s="687">
        <v>4.6951388888888885E-3</v>
      </c>
      <c r="N194" s="191"/>
      <c r="O194" s="192"/>
      <c r="P194" s="67">
        <v>3</v>
      </c>
      <c r="Q194" s="67"/>
      <c r="R194" s="67"/>
      <c r="S194" s="67"/>
      <c r="T194" s="69"/>
    </row>
    <row r="195" spans="1:20" ht="16.5" hidden="1" customHeight="1" thickBot="1">
      <c r="A195" s="75"/>
      <c r="B195" s="75"/>
      <c r="C195" s="237">
        <v>2</v>
      </c>
      <c r="D195" s="238">
        <v>2</v>
      </c>
      <c r="E195" s="133">
        <v>1012</v>
      </c>
      <c r="F195" s="133">
        <v>11816</v>
      </c>
      <c r="G195" s="236" t="str">
        <f t="shared" si="45"/>
        <v>PACALY GERARD</v>
      </c>
      <c r="H195" s="236" t="str">
        <f t="shared" si="46"/>
        <v>MAIGNEZ PATRICK</v>
      </c>
      <c r="I195" s="236" t="str">
        <f t="shared" si="47"/>
        <v>LOIRE</v>
      </c>
      <c r="J195" s="239"/>
      <c r="K195" s="688">
        <v>4.7369212962962964E-3</v>
      </c>
      <c r="L195" s="688">
        <v>4.7369212962962964E-3</v>
      </c>
      <c r="M195" s="688">
        <v>4.7369212962962964E-3</v>
      </c>
      <c r="N195" s="69"/>
      <c r="O195" s="118"/>
      <c r="P195" s="67"/>
      <c r="Q195" s="67"/>
      <c r="R195" s="67"/>
      <c r="S195" s="67"/>
      <c r="T195" s="69"/>
    </row>
    <row r="196" spans="1:20" ht="16.5" hidden="1" customHeight="1" thickBot="1">
      <c r="A196" s="75"/>
      <c r="B196" s="75"/>
      <c r="C196" s="234">
        <v>2</v>
      </c>
      <c r="D196" s="176">
        <v>1</v>
      </c>
      <c r="E196" s="80">
        <v>1009</v>
      </c>
      <c r="F196" s="80">
        <v>1010</v>
      </c>
      <c r="G196" s="538" t="str">
        <f t="shared" si="45"/>
        <v>MATRAT PASCAL</v>
      </c>
      <c r="H196" s="538" t="str">
        <f t="shared" si="46"/>
        <v>BERAUD GERARD</v>
      </c>
      <c r="I196" s="538" t="str">
        <f t="shared" si="47"/>
        <v>LOIRE</v>
      </c>
      <c r="J196" s="539"/>
      <c r="K196" s="696">
        <v>4.7582175925925925E-3</v>
      </c>
      <c r="L196" s="696">
        <v>4.7582175925925925E-3</v>
      </c>
      <c r="M196" s="696">
        <v>4.7582175925925925E-3</v>
      </c>
      <c r="N196" s="69"/>
      <c r="O196" s="118"/>
      <c r="P196" s="67"/>
      <c r="Q196" s="67"/>
      <c r="R196" s="67"/>
      <c r="S196" s="67"/>
      <c r="T196" s="69"/>
    </row>
    <row r="197" spans="1:20" ht="16.5" hidden="1" customHeight="1" thickTop="1" thickBot="1">
      <c r="A197" s="75"/>
      <c r="B197" s="75"/>
      <c r="C197" s="235">
        <v>1</v>
      </c>
      <c r="D197" s="177">
        <v>4</v>
      </c>
      <c r="E197" s="604">
        <v>1382</v>
      </c>
      <c r="F197" s="604">
        <v>12836</v>
      </c>
      <c r="G197" s="230" t="str">
        <f t="shared" si="45"/>
        <v>SCOTTO JEAN LOUIS</v>
      </c>
      <c r="H197" s="230" t="str">
        <f t="shared" si="46"/>
        <v>PICHAT STEPHANE</v>
      </c>
      <c r="I197" s="230" t="str">
        <f t="shared" si="47"/>
        <v>ST FONS</v>
      </c>
      <c r="J197" s="178"/>
      <c r="K197" s="687">
        <v>4.823611111111111E-3</v>
      </c>
      <c r="L197" s="687">
        <v>4.823611111111111E-3</v>
      </c>
      <c r="M197" s="687">
        <v>4.823611111111111E-3</v>
      </c>
      <c r="N197" s="191"/>
      <c r="O197" s="192"/>
      <c r="P197" s="67">
        <v>4</v>
      </c>
      <c r="Q197" s="67"/>
      <c r="R197" s="67"/>
      <c r="S197" s="67"/>
      <c r="T197" s="69"/>
    </row>
    <row r="198" spans="1:20" ht="15.75" hidden="1" customHeight="1" thickBot="1">
      <c r="A198" s="75"/>
      <c r="B198" s="75"/>
      <c r="C198" s="235">
        <v>2</v>
      </c>
      <c r="D198" s="177">
        <v>3</v>
      </c>
      <c r="E198" s="602">
        <v>1219</v>
      </c>
      <c r="F198" s="602">
        <v>1217</v>
      </c>
      <c r="G198" s="230" t="str">
        <f t="shared" si="45"/>
        <v>CUERQ LUC</v>
      </c>
      <c r="H198" s="230" t="str">
        <f t="shared" si="46"/>
        <v>ODIN ERIC</v>
      </c>
      <c r="I198" s="230" t="str">
        <f t="shared" si="47"/>
        <v>GRIGNY</v>
      </c>
      <c r="J198" s="178"/>
      <c r="K198" s="687">
        <v>4.8312499999999996E-3</v>
      </c>
      <c r="L198" s="687">
        <v>4.8312499999999996E-3</v>
      </c>
      <c r="M198" s="687">
        <v>4.8312499999999996E-3</v>
      </c>
      <c r="N198" s="191"/>
      <c r="O198" s="192"/>
      <c r="P198" s="67"/>
      <c r="Q198" s="67"/>
      <c r="R198" s="67"/>
      <c r="S198" s="67"/>
      <c r="T198" s="69"/>
    </row>
    <row r="199" spans="1:20" ht="16.5" hidden="1" customHeight="1" thickTop="1" thickBot="1">
      <c r="A199" s="75"/>
      <c r="B199" s="75"/>
      <c r="C199" s="237">
        <v>2</v>
      </c>
      <c r="D199" s="238">
        <v>4</v>
      </c>
      <c r="E199" s="604">
        <v>12077</v>
      </c>
      <c r="F199" s="604">
        <v>12661</v>
      </c>
      <c r="G199" s="236" t="str">
        <f t="shared" si="45"/>
        <v>GARDE JEAN PAUL</v>
      </c>
      <c r="H199" s="236" t="str">
        <f t="shared" si="46"/>
        <v>GIOL STEPHAN</v>
      </c>
      <c r="I199" s="236" t="str">
        <f t="shared" si="47"/>
        <v>AMPUIS</v>
      </c>
      <c r="J199" s="239"/>
      <c r="K199" s="688">
        <v>4.925810185185185E-3</v>
      </c>
      <c r="L199" s="688">
        <v>4.925810185185185E-3</v>
      </c>
      <c r="M199" s="688">
        <v>4.925810185185185E-3</v>
      </c>
      <c r="N199" s="191"/>
      <c r="O199" s="192"/>
      <c r="P199" s="67"/>
      <c r="Q199" s="67"/>
      <c r="R199" s="67"/>
      <c r="S199" s="67"/>
      <c r="T199" s="69"/>
    </row>
    <row r="200" spans="1:20" ht="16.5" hidden="1" customHeight="1" thickBot="1">
      <c r="A200" s="88" t="s">
        <v>497</v>
      </c>
      <c r="B200" s="75"/>
      <c r="C200" s="217"/>
      <c r="D200" s="217"/>
      <c r="E200" s="217"/>
      <c r="F200" s="217"/>
      <c r="G200" s="218"/>
      <c r="H200" s="218"/>
      <c r="I200" s="219"/>
      <c r="J200" s="220"/>
      <c r="K200" s="697"/>
      <c r="L200" s="697"/>
      <c r="M200" s="697"/>
      <c r="N200" s="69"/>
      <c r="O200" s="118"/>
      <c r="P200" s="67"/>
      <c r="Q200" s="67"/>
      <c r="R200" s="67"/>
      <c r="S200" s="67"/>
      <c r="T200" s="69"/>
    </row>
    <row r="201" spans="1:20" ht="16.5" hidden="1" customHeight="1" thickBot="1">
      <c r="A201" s="75"/>
      <c r="B201" s="76"/>
      <c r="C201" s="77">
        <v>1</v>
      </c>
      <c r="D201" s="77">
        <v>1</v>
      </c>
      <c r="E201" s="558">
        <v>1218</v>
      </c>
      <c r="F201" s="77">
        <v>1220</v>
      </c>
      <c r="G201" s="43" t="str">
        <f>IF($E201="","",VLOOKUP($E201,licbarque97,3))</f>
        <v>CELLERY  J.CHARLES</v>
      </c>
      <c r="H201" s="43" t="str">
        <f>IF($F201="","",VLOOKUP($F201,licbarque97,3))</f>
        <v>PARENTI PAOLO</v>
      </c>
      <c r="I201" s="43" t="str">
        <f>IF(E201="","",VLOOKUP(E201,licbarque97,5))</f>
        <v>GRIGNY</v>
      </c>
      <c r="J201" s="78"/>
      <c r="K201" s="664">
        <v>4.7353009259259258E-3</v>
      </c>
      <c r="L201" s="664">
        <v>4.7353009259259258E-3</v>
      </c>
      <c r="M201" s="664">
        <v>4.7353009259259258E-3</v>
      </c>
      <c r="N201" s="73"/>
      <c r="O201" s="115"/>
      <c r="P201" s="67">
        <v>4</v>
      </c>
      <c r="Q201" s="67"/>
      <c r="R201" s="67"/>
      <c r="S201" s="67"/>
      <c r="T201" s="69"/>
    </row>
    <row r="202" spans="1:20" ht="16.5" hidden="1" customHeight="1" thickBot="1">
      <c r="A202" s="75"/>
      <c r="B202" s="79"/>
      <c r="C202" s="80">
        <v>1</v>
      </c>
      <c r="D202" s="80">
        <v>2</v>
      </c>
      <c r="E202" s="80">
        <v>1012</v>
      </c>
      <c r="F202" s="80">
        <v>11816</v>
      </c>
      <c r="G202" s="31" t="str">
        <f>IF($E202="","",VLOOKUP($E202,licbarque97,3))</f>
        <v>PACALY GERARD</v>
      </c>
      <c r="H202" s="31" t="str">
        <f>IF($F202="","",VLOOKUP($F202,licbarque97,3))</f>
        <v>MAIGNEZ PATRICK</v>
      </c>
      <c r="I202" s="31" t="str">
        <f>IF(E202="","",VLOOKUP(E202,licbarque97,5))</f>
        <v>LOIRE</v>
      </c>
      <c r="J202" s="65"/>
      <c r="K202" s="665">
        <v>4.6555555555555551E-3</v>
      </c>
      <c r="L202" s="665">
        <v>4.6555555555555551E-3</v>
      </c>
      <c r="M202" s="665">
        <v>4.6555555555555551E-3</v>
      </c>
      <c r="N202" s="73"/>
      <c r="O202" s="115"/>
      <c r="P202" s="67">
        <v>3</v>
      </c>
      <c r="Q202" s="67"/>
      <c r="R202" s="67"/>
      <c r="S202" s="67"/>
      <c r="T202" s="69"/>
    </row>
    <row r="203" spans="1:20" ht="16.5" hidden="1" customHeight="1" thickBot="1">
      <c r="A203" s="75"/>
      <c r="B203" s="79"/>
      <c r="C203" s="80">
        <v>1</v>
      </c>
      <c r="D203" s="80">
        <v>3</v>
      </c>
      <c r="E203" s="80">
        <v>1235</v>
      </c>
      <c r="F203" s="80">
        <v>1238</v>
      </c>
      <c r="G203" s="31" t="str">
        <f>IF($E203="","",VLOOKUP($E203,licbarque97,3))</f>
        <v>COLOMBIER FRANCK</v>
      </c>
      <c r="H203" s="31" t="str">
        <f>IF($F203="","",VLOOKUP($F203,licbarque97,3))</f>
        <v>VENESSY FABRICE</v>
      </c>
      <c r="I203" s="31" t="str">
        <f>IF(E203="","",VLOOKUP(E203,licbarque97,5))</f>
        <v>ST ROMAIN</v>
      </c>
      <c r="J203" s="65"/>
      <c r="K203" s="665">
        <v>4.2995370370370375E-3</v>
      </c>
      <c r="L203" s="665">
        <v>4.2995370370370375E-3</v>
      </c>
      <c r="M203" s="665">
        <v>4.2995370370370375E-3</v>
      </c>
      <c r="N203" s="73"/>
      <c r="O203" s="115"/>
      <c r="P203" s="67">
        <v>1</v>
      </c>
      <c r="Q203" s="67"/>
      <c r="R203" s="67"/>
      <c r="S203" s="67"/>
      <c r="T203" s="69"/>
    </row>
    <row r="204" spans="1:20" ht="16.5" hidden="1" customHeight="1" thickBot="1">
      <c r="A204" s="75"/>
      <c r="B204" s="81"/>
      <c r="C204" s="82">
        <v>1</v>
      </c>
      <c r="D204" s="82">
        <v>4</v>
      </c>
      <c r="E204" s="82">
        <v>1009</v>
      </c>
      <c r="F204" s="82">
        <v>1010</v>
      </c>
      <c r="G204" s="45" t="str">
        <f>IF($E204="","",VLOOKUP($E204,licbarque97,3))</f>
        <v>MATRAT PASCAL</v>
      </c>
      <c r="H204" s="45" t="str">
        <f>IF($F204="","",VLOOKUP($F204,licbarque97,3))</f>
        <v>BERAUD GERARD</v>
      </c>
      <c r="I204" s="45" t="str">
        <f>IF(E204="","",VLOOKUP(E204,licbarque97,5))</f>
        <v>LOIRE</v>
      </c>
      <c r="J204" s="84"/>
      <c r="K204" s="667">
        <v>4.4787037037037044E-3</v>
      </c>
      <c r="L204" s="667">
        <v>4.4787037037037044E-3</v>
      </c>
      <c r="M204" s="667">
        <v>4.4787037037037044E-3</v>
      </c>
      <c r="N204" s="69"/>
      <c r="O204" s="118"/>
      <c r="P204" s="67">
        <v>2</v>
      </c>
      <c r="Q204" s="67"/>
      <c r="R204" s="67"/>
      <c r="S204" s="67"/>
      <c r="T204" s="69"/>
    </row>
    <row r="205" spans="1:20" ht="16.5" hidden="1" customHeight="1" thickBot="1">
      <c r="A205" s="75" t="s">
        <v>741</v>
      </c>
      <c r="B205" s="75"/>
      <c r="C205" s="75"/>
      <c r="D205" s="75"/>
      <c r="E205" s="75"/>
      <c r="F205" s="75"/>
      <c r="G205" s="175"/>
      <c r="H205" s="175"/>
      <c r="I205" s="175"/>
      <c r="J205" s="72"/>
      <c r="K205" s="663"/>
      <c r="L205" s="663"/>
      <c r="M205" s="663"/>
      <c r="N205" s="69"/>
      <c r="O205" s="118"/>
      <c r="P205" s="67"/>
      <c r="Q205" s="67"/>
      <c r="R205" s="67"/>
      <c r="S205" s="67"/>
      <c r="T205" s="69"/>
    </row>
    <row r="206" spans="1:20" ht="16.5" hidden="1" customHeight="1" thickBot="1">
      <c r="A206" s="75"/>
      <c r="B206" s="75"/>
      <c r="C206" s="75"/>
      <c r="D206" s="75"/>
      <c r="E206" s="75"/>
      <c r="F206" s="75"/>
      <c r="G206" s="98"/>
      <c r="H206" s="98"/>
      <c r="I206" s="88"/>
      <c r="J206" s="72"/>
      <c r="K206" s="663"/>
      <c r="L206" s="663"/>
      <c r="M206" s="663"/>
      <c r="N206" s="69"/>
      <c r="O206" s="118"/>
      <c r="P206" s="67"/>
      <c r="Q206" s="67"/>
      <c r="R206" s="67"/>
      <c r="S206" s="67"/>
      <c r="T206" s="69"/>
    </row>
    <row r="207" spans="1:20" ht="16.5" hidden="1" customHeight="1" thickBot="1">
      <c r="A207" s="88" t="s">
        <v>498</v>
      </c>
      <c r="B207" s="75"/>
      <c r="C207" s="85"/>
      <c r="D207" s="85"/>
      <c r="E207" s="85"/>
      <c r="F207" s="85"/>
      <c r="G207" s="86"/>
      <c r="H207" s="86"/>
      <c r="I207" s="87"/>
      <c r="J207" s="72"/>
      <c r="K207" s="663"/>
      <c r="L207" s="663"/>
      <c r="M207" s="663"/>
      <c r="N207" s="73"/>
      <c r="O207" s="118"/>
      <c r="P207" s="67"/>
      <c r="Q207" s="67"/>
      <c r="R207" s="67"/>
      <c r="S207" s="67"/>
      <c r="T207" s="69"/>
    </row>
    <row r="208" spans="1:20" ht="16.5" hidden="1" customHeight="1" thickBot="1">
      <c r="A208" s="102"/>
      <c r="B208" s="75"/>
      <c r="C208" s="76">
        <v>1</v>
      </c>
      <c r="D208" s="77">
        <v>1</v>
      </c>
      <c r="E208" s="77">
        <v>12253</v>
      </c>
      <c r="F208" s="77">
        <v>12395</v>
      </c>
      <c r="G208" s="43" t="str">
        <f t="shared" ref="G208:G219" si="48">IF($E208="","",VLOOKUP($E208,licbarque97,3))</f>
        <v>CHARROIN THOMAS</v>
      </c>
      <c r="H208" s="43" t="str">
        <f t="shared" ref="H208:H219" si="49">IF($F208="","",VLOOKUP($F208,licbarque97,3))</f>
        <v>CHOLVY DAMIEN</v>
      </c>
      <c r="I208" s="43" t="str">
        <f t="shared" ref="I208:I219" si="50">IF(E208="","",VLOOKUP(E208,licbarque97,5))</f>
        <v>GIVORS</v>
      </c>
      <c r="J208" s="78"/>
      <c r="K208" s="664">
        <v>4.455092592592593E-3</v>
      </c>
      <c r="L208" s="664">
        <v>4.455092592592593E-3</v>
      </c>
      <c r="M208" s="664">
        <v>4.455092592592593E-3</v>
      </c>
      <c r="N208" s="69"/>
      <c r="O208" s="118"/>
      <c r="P208" s="67"/>
      <c r="Q208" s="67"/>
      <c r="R208" s="67"/>
      <c r="S208" s="67"/>
      <c r="T208" s="69"/>
    </row>
    <row r="209" spans="1:20" ht="16.5" hidden="1" customHeight="1" thickBot="1">
      <c r="A209" s="102"/>
      <c r="B209" s="75"/>
      <c r="C209" s="79">
        <v>1</v>
      </c>
      <c r="D209" s="80">
        <v>2</v>
      </c>
      <c r="E209" s="80">
        <v>11945</v>
      </c>
      <c r="F209" s="80">
        <v>11946</v>
      </c>
      <c r="G209" s="31" t="str">
        <f t="shared" si="48"/>
        <v>NIVON FLORENT</v>
      </c>
      <c r="H209" s="31" t="str">
        <f t="shared" si="49"/>
        <v>BETON JORIS</v>
      </c>
      <c r="I209" s="31" t="str">
        <f t="shared" si="50"/>
        <v>ST ROMAIN</v>
      </c>
      <c r="J209" s="65"/>
      <c r="K209" s="665">
        <v>4.4094907407407407E-3</v>
      </c>
      <c r="L209" s="665">
        <v>4.4094907407407407E-3</v>
      </c>
      <c r="M209" s="665">
        <v>4.4094907407407407E-3</v>
      </c>
      <c r="N209" s="73"/>
      <c r="O209" s="118"/>
      <c r="P209" s="67"/>
      <c r="Q209" s="67"/>
      <c r="R209" s="67"/>
      <c r="S209" s="67"/>
      <c r="T209" s="69"/>
    </row>
    <row r="210" spans="1:20" ht="16.5" hidden="1" customHeight="1" thickBot="1">
      <c r="A210" s="102"/>
      <c r="B210" s="75"/>
      <c r="C210" s="79">
        <v>1</v>
      </c>
      <c r="D210" s="80"/>
      <c r="E210" s="80">
        <v>1164</v>
      </c>
      <c r="F210" s="80">
        <v>1163</v>
      </c>
      <c r="G210" s="31" t="str">
        <f t="shared" si="48"/>
        <v>MARTINEZ ENRIQUE</v>
      </c>
      <c r="H210" s="31" t="str">
        <f t="shared" si="49"/>
        <v>MEYNET JEAN BAPTISTE</v>
      </c>
      <c r="I210" s="31" t="str">
        <f>IF(E210="","",VLOOKUP(E210,licbarque97,5))</f>
        <v>NIEVROZ</v>
      </c>
      <c r="J210" s="65"/>
      <c r="K210" s="665">
        <v>4.7028935185185186E-3</v>
      </c>
      <c r="L210" s="665">
        <v>4.7028935185185186E-3</v>
      </c>
      <c r="M210" s="665">
        <v>4.7028935185185186E-3</v>
      </c>
      <c r="N210" s="73"/>
      <c r="O210" s="118"/>
      <c r="P210" s="67"/>
      <c r="Q210" s="67"/>
      <c r="R210" s="67"/>
      <c r="S210" s="67"/>
      <c r="T210" s="69"/>
    </row>
    <row r="211" spans="1:20" ht="15" hidden="1" customHeight="1" thickBot="1">
      <c r="A211" s="102"/>
      <c r="B211" s="73"/>
      <c r="C211" s="79">
        <v>1</v>
      </c>
      <c r="D211" s="80">
        <v>4</v>
      </c>
      <c r="E211" s="80">
        <v>11531</v>
      </c>
      <c r="F211" s="80">
        <v>1241</v>
      </c>
      <c r="G211" s="31" t="str">
        <f t="shared" si="48"/>
        <v>PEROTINO CEDRIC</v>
      </c>
      <c r="H211" s="31" t="str">
        <f t="shared" si="49"/>
        <v>SERVIGNE ROMAIN</v>
      </c>
      <c r="I211" s="31" t="str">
        <f t="shared" si="50"/>
        <v>ST ROMAIN</v>
      </c>
      <c r="J211" s="65"/>
      <c r="K211" s="665">
        <v>4.6355324074074077E-3</v>
      </c>
      <c r="L211" s="665">
        <v>4.6355324074074077E-3</v>
      </c>
      <c r="M211" s="665">
        <v>4.6355324074074077E-3</v>
      </c>
      <c r="N211" s="73"/>
      <c r="O211" s="115"/>
      <c r="P211" s="67"/>
      <c r="Q211" s="67"/>
      <c r="R211" s="67"/>
      <c r="S211" s="67"/>
      <c r="T211" s="69"/>
    </row>
    <row r="212" spans="1:20" ht="16.5" hidden="1" customHeight="1" thickBot="1">
      <c r="A212" s="102"/>
      <c r="B212" s="75"/>
      <c r="C212" s="76">
        <v>2</v>
      </c>
      <c r="D212" s="77">
        <v>1</v>
      </c>
      <c r="E212" s="77">
        <v>1005</v>
      </c>
      <c r="F212" s="77">
        <v>1022</v>
      </c>
      <c r="G212" s="43" t="str">
        <f t="shared" si="48"/>
        <v>DREVET ANTOINE</v>
      </c>
      <c r="H212" s="43" t="str">
        <f t="shared" si="49"/>
        <v>MATRAT NICOLAS</v>
      </c>
      <c r="I212" s="43" t="str">
        <f t="shared" si="50"/>
        <v>LOIRE</v>
      </c>
      <c r="J212" s="78"/>
      <c r="K212" s="664">
        <v>4.385069444444444E-3</v>
      </c>
      <c r="L212" s="664">
        <v>4.385069444444444E-3</v>
      </c>
      <c r="M212" s="664">
        <v>4.385069444444444E-3</v>
      </c>
      <c r="N212" s="69"/>
      <c r="O212" s="118"/>
      <c r="P212" s="67"/>
      <c r="Q212" s="67"/>
      <c r="R212" s="67"/>
      <c r="S212" s="67"/>
      <c r="T212" s="69"/>
    </row>
    <row r="213" spans="1:20" ht="16.5" hidden="1" customHeight="1" thickBot="1">
      <c r="A213" s="102"/>
      <c r="B213" s="73"/>
      <c r="C213" s="79">
        <v>2</v>
      </c>
      <c r="D213" s="80">
        <v>2</v>
      </c>
      <c r="E213" s="80">
        <v>1245</v>
      </c>
      <c r="F213" s="80">
        <v>1852</v>
      </c>
      <c r="G213" s="31" t="str">
        <f t="shared" si="48"/>
        <v>NORMAND DAMIEN</v>
      </c>
      <c r="H213" s="31" t="str">
        <f t="shared" si="49"/>
        <v>NORMAND GREGORY</v>
      </c>
      <c r="I213" s="31" t="str">
        <f t="shared" si="50"/>
        <v>CHASSE</v>
      </c>
      <c r="J213" s="65"/>
      <c r="K213" s="665">
        <v>4.5670138888888887E-3</v>
      </c>
      <c r="L213" s="665">
        <v>4.5670138888888887E-3</v>
      </c>
      <c r="M213" s="665">
        <v>4.5670138888888887E-3</v>
      </c>
      <c r="N213" s="73"/>
      <c r="O213" s="118"/>
      <c r="P213" s="67"/>
      <c r="Q213" s="67"/>
      <c r="R213" s="67"/>
      <c r="S213" s="67"/>
      <c r="T213" s="69"/>
    </row>
    <row r="214" spans="1:20" ht="16.5" hidden="1" customHeight="1" thickBot="1">
      <c r="A214" s="102"/>
      <c r="B214" s="75"/>
      <c r="C214" s="79">
        <v>2</v>
      </c>
      <c r="D214" s="80">
        <v>3</v>
      </c>
      <c r="E214" s="80">
        <v>11367</v>
      </c>
      <c r="F214" s="80">
        <v>1011</v>
      </c>
      <c r="G214" s="31" t="str">
        <f t="shared" si="48"/>
        <v>L'HERBETTE JORDAN</v>
      </c>
      <c r="H214" s="31" t="str">
        <f t="shared" si="49"/>
        <v>BERAUD ANDRE</v>
      </c>
      <c r="I214" s="31" t="str">
        <f t="shared" si="50"/>
        <v>LOIRE</v>
      </c>
      <c r="J214" s="65"/>
      <c r="K214" s="665">
        <v>5.4452546296296298E-3</v>
      </c>
      <c r="L214" s="665">
        <v>5.4452546296296298E-3</v>
      </c>
      <c r="M214" s="665">
        <v>5.4452546296296298E-3</v>
      </c>
      <c r="N214" s="69"/>
      <c r="O214" s="115"/>
      <c r="P214" s="67"/>
      <c r="Q214" s="67"/>
      <c r="R214" s="67"/>
      <c r="S214" s="67"/>
      <c r="T214" s="69"/>
    </row>
    <row r="215" spans="1:20" ht="17.100000000000001" hidden="1" customHeight="1" thickBot="1">
      <c r="A215" s="102"/>
      <c r="B215" s="75"/>
      <c r="C215" s="81">
        <v>2</v>
      </c>
      <c r="D215" s="82">
        <v>4</v>
      </c>
      <c r="E215" s="82">
        <v>1095</v>
      </c>
      <c r="F215" s="82">
        <v>12699</v>
      </c>
      <c r="G215" s="45" t="str">
        <f t="shared" si="48"/>
        <v>VAUDAINE ROBIN</v>
      </c>
      <c r="H215" s="45" t="str">
        <f t="shared" si="49"/>
        <v>VAUDAINE VINCENT</v>
      </c>
      <c r="I215" s="45" t="str">
        <f t="shared" si="50"/>
        <v>AMPUIS</v>
      </c>
      <c r="J215" s="84"/>
      <c r="K215" s="667">
        <v>4.3405092592592601E-3</v>
      </c>
      <c r="L215" s="667">
        <v>4.3405092592592601E-3</v>
      </c>
      <c r="M215" s="667">
        <v>4.3405092592592601E-3</v>
      </c>
      <c r="N215" s="69"/>
      <c r="O215" s="118"/>
      <c r="P215" s="67"/>
      <c r="Q215" s="67"/>
      <c r="R215" s="67"/>
      <c r="S215" s="67"/>
      <c r="T215" s="69"/>
    </row>
    <row r="216" spans="1:20" ht="16.5" hidden="1" customHeight="1" thickBot="1">
      <c r="A216" s="102"/>
      <c r="B216" s="73"/>
      <c r="C216" s="76">
        <v>3</v>
      </c>
      <c r="D216" s="77">
        <v>1</v>
      </c>
      <c r="E216" s="77"/>
      <c r="F216" s="77"/>
      <c r="G216" s="43" t="str">
        <f t="shared" si="48"/>
        <v/>
      </c>
      <c r="H216" s="43" t="str">
        <f t="shared" si="49"/>
        <v/>
      </c>
      <c r="I216" s="43" t="str">
        <f t="shared" si="50"/>
        <v/>
      </c>
      <c r="J216" s="78"/>
      <c r="K216" s="664"/>
      <c r="L216" s="664"/>
      <c r="M216" s="664"/>
      <c r="N216" s="69"/>
      <c r="O216" s="115"/>
      <c r="P216" s="67"/>
      <c r="Q216" s="67"/>
      <c r="R216" s="67"/>
      <c r="S216" s="67"/>
      <c r="T216" s="69"/>
    </row>
    <row r="217" spans="1:20" ht="16.5" hidden="1" customHeight="1" thickBot="1">
      <c r="A217" s="102"/>
      <c r="B217" s="75"/>
      <c r="C217" s="79">
        <v>3</v>
      </c>
      <c r="D217" s="80">
        <v>2</v>
      </c>
      <c r="E217" s="80"/>
      <c r="F217" s="80"/>
      <c r="G217" s="31" t="str">
        <f t="shared" si="48"/>
        <v/>
      </c>
      <c r="H217" s="31" t="str">
        <f t="shared" si="49"/>
        <v/>
      </c>
      <c r="I217" s="31" t="str">
        <f t="shared" si="50"/>
        <v/>
      </c>
      <c r="J217" s="65"/>
      <c r="K217" s="665"/>
      <c r="L217" s="665"/>
      <c r="M217" s="665"/>
      <c r="N217" s="73"/>
      <c r="O217" s="118"/>
      <c r="P217" s="67"/>
      <c r="Q217" s="67"/>
      <c r="R217" s="67"/>
      <c r="S217" s="67"/>
      <c r="T217" s="69"/>
    </row>
    <row r="218" spans="1:20" ht="16.5" hidden="1" customHeight="1" thickBot="1">
      <c r="A218" s="102"/>
      <c r="B218" s="75"/>
      <c r="C218" s="150">
        <v>3</v>
      </c>
      <c r="D218" s="151">
        <v>3</v>
      </c>
      <c r="E218" s="151"/>
      <c r="F218" s="151"/>
      <c r="G218" s="31" t="str">
        <f t="shared" si="48"/>
        <v/>
      </c>
      <c r="H218" s="31" t="str">
        <f t="shared" si="49"/>
        <v/>
      </c>
      <c r="I218" s="31" t="str">
        <f>IF(E218="","",VLOOKUP(E218,licbarque97,5))</f>
        <v/>
      </c>
      <c r="J218" s="223"/>
      <c r="K218" s="666"/>
      <c r="L218" s="666"/>
      <c r="M218" s="666"/>
      <c r="N218" s="73"/>
      <c r="O218" s="118"/>
      <c r="P218" s="67"/>
      <c r="Q218" s="67"/>
      <c r="R218" s="67"/>
      <c r="S218" s="67"/>
      <c r="T218" s="69"/>
    </row>
    <row r="219" spans="1:20" ht="17.100000000000001" hidden="1" customHeight="1" thickBot="1">
      <c r="A219" s="102"/>
      <c r="B219" s="75"/>
      <c r="C219" s="81">
        <v>3</v>
      </c>
      <c r="D219" s="82">
        <v>4</v>
      </c>
      <c r="E219" s="82"/>
      <c r="F219" s="82"/>
      <c r="G219" s="45" t="str">
        <f t="shared" si="48"/>
        <v/>
      </c>
      <c r="H219" s="45" t="str">
        <f t="shared" si="49"/>
        <v/>
      </c>
      <c r="I219" s="45" t="str">
        <f t="shared" si="50"/>
        <v/>
      </c>
      <c r="J219" s="84"/>
      <c r="K219" s="667"/>
      <c r="L219" s="667"/>
      <c r="M219" s="667"/>
      <c r="N219" s="73"/>
      <c r="O219" s="115"/>
      <c r="P219" s="67"/>
      <c r="Q219" s="67"/>
      <c r="R219" s="67"/>
      <c r="S219" s="67"/>
      <c r="T219" s="69"/>
    </row>
    <row r="220" spans="1:20" ht="16.5" hidden="1" customHeight="1" thickBot="1">
      <c r="A220" s="102"/>
      <c r="B220" s="75"/>
      <c r="C220" s="75"/>
      <c r="D220" s="75"/>
      <c r="E220" s="75"/>
      <c r="F220" s="75"/>
      <c r="G220" s="98"/>
      <c r="H220" s="98"/>
      <c r="I220" s="88"/>
      <c r="J220" s="72"/>
      <c r="K220" s="663"/>
      <c r="L220" s="663"/>
      <c r="M220" s="663"/>
      <c r="N220" s="73"/>
      <c r="O220" s="115"/>
      <c r="P220" s="67"/>
      <c r="Q220" s="67"/>
      <c r="R220" s="67"/>
      <c r="S220" s="67"/>
      <c r="T220" s="69"/>
    </row>
    <row r="221" spans="1:20" ht="16.5" hidden="1" customHeight="1" thickBot="1">
      <c r="A221" s="73"/>
      <c r="B221" s="73"/>
      <c r="C221" s="72"/>
      <c r="D221" s="72"/>
      <c r="E221" s="72"/>
      <c r="F221" s="72"/>
      <c r="G221" s="100"/>
      <c r="H221" s="100"/>
      <c r="I221" s="71"/>
      <c r="J221" s="72"/>
      <c r="K221" s="663"/>
      <c r="L221" s="663"/>
      <c r="M221" s="663"/>
      <c r="N221" s="73"/>
      <c r="O221" s="115"/>
      <c r="P221" s="67"/>
      <c r="Q221" s="67"/>
      <c r="R221" s="67"/>
      <c r="S221" s="67"/>
      <c r="T221" s="69"/>
    </row>
    <row r="222" spans="1:20" ht="16.5" hidden="1" customHeight="1" thickBot="1">
      <c r="A222" s="88" t="s">
        <v>499</v>
      </c>
      <c r="B222" s="75"/>
      <c r="C222" s="85"/>
      <c r="D222" s="85"/>
      <c r="E222" s="85"/>
      <c r="F222" s="85"/>
      <c r="G222" s="86"/>
      <c r="H222" s="86"/>
      <c r="I222" s="87"/>
      <c r="J222" s="72"/>
      <c r="K222" s="663"/>
      <c r="L222" s="663"/>
      <c r="M222" s="663"/>
      <c r="N222" s="69"/>
      <c r="O222" s="118"/>
      <c r="P222" s="67"/>
      <c r="Q222" s="67"/>
      <c r="R222" s="67"/>
      <c r="S222" s="67"/>
      <c r="T222" s="69"/>
    </row>
    <row r="223" spans="1:20" ht="16.5" hidden="1" customHeight="1" thickBot="1">
      <c r="A223" s="75"/>
      <c r="B223" s="212">
        <v>8</v>
      </c>
      <c r="C223" s="213"/>
      <c r="D223" s="213"/>
      <c r="E223" s="77">
        <v>1095</v>
      </c>
      <c r="F223" s="77">
        <v>12699</v>
      </c>
      <c r="G223" s="43" t="str">
        <f t="shared" ref="G223:G230" si="51">IF($E223="","",VLOOKUP($E223,licbarque97,3))</f>
        <v>VAUDAINE ROBIN</v>
      </c>
      <c r="H223" s="43" t="str">
        <f t="shared" ref="H223:H230" si="52">IF($F223="","",VLOOKUP($F223,licbarque97,3))</f>
        <v>VAUDAINE VINCENT</v>
      </c>
      <c r="I223" s="43" t="str">
        <f t="shared" ref="I223:I230" si="53">IF(E223="","",VLOOKUP(E223,licbarque97,5))</f>
        <v>AMPUIS</v>
      </c>
      <c r="J223" s="78"/>
      <c r="K223" s="664">
        <v>4.3405092592592601E-3</v>
      </c>
      <c r="L223" s="664">
        <v>4.3405092592592601E-3</v>
      </c>
      <c r="M223" s="664">
        <v>4.3405092592592601E-3</v>
      </c>
      <c r="N223" s="183"/>
      <c r="O223" s="193"/>
      <c r="P223" s="67">
        <v>4</v>
      </c>
      <c r="Q223" s="67"/>
      <c r="R223" s="67"/>
      <c r="S223" s="67"/>
      <c r="T223" s="69"/>
    </row>
    <row r="224" spans="1:20" ht="16.5" hidden="1" customHeight="1" thickBot="1">
      <c r="A224" s="75"/>
      <c r="B224" s="208">
        <v>5</v>
      </c>
      <c r="C224" s="209"/>
      <c r="D224" s="209"/>
      <c r="E224" s="80">
        <v>1005</v>
      </c>
      <c r="F224" s="80">
        <v>1022</v>
      </c>
      <c r="G224" s="31" t="str">
        <f t="shared" si="51"/>
        <v>DREVET ANTOINE</v>
      </c>
      <c r="H224" s="31" t="str">
        <f t="shared" si="52"/>
        <v>MATRAT NICOLAS</v>
      </c>
      <c r="I224" s="31" t="str">
        <f t="shared" si="53"/>
        <v>LOIRE</v>
      </c>
      <c r="J224" s="65"/>
      <c r="K224" s="665">
        <v>4.385069444444444E-3</v>
      </c>
      <c r="L224" s="665">
        <v>4.385069444444444E-3</v>
      </c>
      <c r="M224" s="665">
        <v>4.385069444444444E-3</v>
      </c>
      <c r="N224" s="183"/>
      <c r="O224" s="193"/>
      <c r="P224" s="67">
        <v>1</v>
      </c>
      <c r="Q224" s="67"/>
      <c r="R224" s="67"/>
      <c r="S224" s="67"/>
      <c r="T224" s="69"/>
    </row>
    <row r="225" spans="1:20" ht="16.5" hidden="1" customHeight="1" thickBot="1">
      <c r="A225" s="75"/>
      <c r="B225" s="208">
        <v>2</v>
      </c>
      <c r="C225" s="209"/>
      <c r="D225" s="209"/>
      <c r="E225" s="80">
        <v>11945</v>
      </c>
      <c r="F225" s="80">
        <v>11946</v>
      </c>
      <c r="G225" s="31" t="str">
        <f t="shared" si="51"/>
        <v>NIVON FLORENT</v>
      </c>
      <c r="H225" s="31" t="str">
        <f t="shared" si="52"/>
        <v>BETON JORIS</v>
      </c>
      <c r="I225" s="31" t="str">
        <f t="shared" si="53"/>
        <v>ST ROMAIN</v>
      </c>
      <c r="J225" s="65"/>
      <c r="K225" s="665">
        <v>4.4094907407407407E-3</v>
      </c>
      <c r="L225" s="665">
        <v>4.4094907407407407E-3</v>
      </c>
      <c r="M225" s="665">
        <v>4.4094907407407407E-3</v>
      </c>
      <c r="N225" s="183"/>
      <c r="O225" s="193"/>
      <c r="P225" s="67">
        <v>2</v>
      </c>
      <c r="Q225" s="67"/>
      <c r="R225" s="67"/>
      <c r="S225" s="67"/>
      <c r="T225" s="69"/>
    </row>
    <row r="226" spans="1:20" ht="16.5" hidden="1" customHeight="1" thickBot="1">
      <c r="A226" s="75"/>
      <c r="B226" s="203">
        <v>1</v>
      </c>
      <c r="C226" s="204"/>
      <c r="D226" s="204"/>
      <c r="E226" s="80">
        <v>12253</v>
      </c>
      <c r="F226" s="80">
        <v>12395</v>
      </c>
      <c r="G226" s="31" t="str">
        <f t="shared" si="51"/>
        <v>CHARROIN THOMAS</v>
      </c>
      <c r="H226" s="31" t="str">
        <f t="shared" si="52"/>
        <v>CHOLVY DAMIEN</v>
      </c>
      <c r="I226" s="31" t="str">
        <f t="shared" si="53"/>
        <v>GIVORS</v>
      </c>
      <c r="J226" s="65"/>
      <c r="K226" s="665">
        <v>4.455092592592593E-3</v>
      </c>
      <c r="L226" s="665">
        <v>4.455092592592593E-3</v>
      </c>
      <c r="M226" s="665">
        <v>4.455092592592593E-3</v>
      </c>
      <c r="N226" s="183"/>
      <c r="O226" s="193"/>
      <c r="P226" s="67">
        <v>3</v>
      </c>
      <c r="Q226" s="67"/>
      <c r="R226" s="67"/>
      <c r="S226" s="67"/>
      <c r="T226" s="69"/>
    </row>
    <row r="227" spans="1:20" ht="6.75" hidden="1" customHeight="1" thickBot="1">
      <c r="A227" s="75"/>
      <c r="B227" s="212">
        <v>6</v>
      </c>
      <c r="C227" s="213"/>
      <c r="D227" s="213"/>
      <c r="E227" s="77">
        <v>1245</v>
      </c>
      <c r="F227" s="77">
        <v>1852</v>
      </c>
      <c r="G227" s="43" t="str">
        <f t="shared" si="51"/>
        <v>NORMAND DAMIEN</v>
      </c>
      <c r="H227" s="43" t="str">
        <f t="shared" si="52"/>
        <v>NORMAND GREGORY</v>
      </c>
      <c r="I227" s="43" t="str">
        <f t="shared" si="53"/>
        <v>CHASSE</v>
      </c>
      <c r="J227" s="78"/>
      <c r="K227" s="664">
        <v>4.5670138888888887E-3</v>
      </c>
      <c r="L227" s="664">
        <v>4.5670138888888887E-3</v>
      </c>
      <c r="M227" s="664">
        <v>4.5670138888888887E-3</v>
      </c>
      <c r="N227" s="183"/>
      <c r="O227" s="193"/>
      <c r="P227" s="67"/>
      <c r="Q227" s="67"/>
      <c r="R227" s="67"/>
      <c r="S227" s="67"/>
      <c r="T227" s="69"/>
    </row>
    <row r="228" spans="1:20" ht="16.5" hidden="1" customHeight="1" thickBot="1">
      <c r="A228" s="75"/>
      <c r="B228" s="208">
        <v>4</v>
      </c>
      <c r="C228" s="209"/>
      <c r="D228" s="209"/>
      <c r="E228" s="80">
        <v>11531</v>
      </c>
      <c r="F228" s="80">
        <v>1241</v>
      </c>
      <c r="G228" s="31" t="str">
        <f t="shared" si="51"/>
        <v>PEROTINO CEDRIC</v>
      </c>
      <c r="H228" s="31" t="str">
        <f t="shared" si="52"/>
        <v>SERVIGNE ROMAIN</v>
      </c>
      <c r="I228" s="31" t="str">
        <f t="shared" si="53"/>
        <v>ST ROMAIN</v>
      </c>
      <c r="J228" s="65"/>
      <c r="K228" s="665">
        <v>4.6355324074074077E-3</v>
      </c>
      <c r="L228" s="665">
        <v>4.6355324074074077E-3</v>
      </c>
      <c r="M228" s="665">
        <v>4.6355324074074077E-3</v>
      </c>
      <c r="N228" s="183"/>
      <c r="O228" s="193"/>
      <c r="P228" s="67"/>
      <c r="Q228" s="67"/>
      <c r="R228" s="67"/>
      <c r="S228" s="67"/>
      <c r="T228" s="69"/>
    </row>
    <row r="229" spans="1:20" ht="15" hidden="1" customHeight="1" thickBot="1">
      <c r="A229" s="75"/>
      <c r="B229" s="208">
        <v>3</v>
      </c>
      <c r="C229" s="209"/>
      <c r="D229" s="209"/>
      <c r="E229" s="80">
        <v>1164</v>
      </c>
      <c r="F229" s="80">
        <v>1163</v>
      </c>
      <c r="G229" s="31" t="str">
        <f t="shared" si="51"/>
        <v>MARTINEZ ENRIQUE</v>
      </c>
      <c r="H229" s="31" t="str">
        <f t="shared" si="52"/>
        <v>MEYNET JEAN BAPTISTE</v>
      </c>
      <c r="I229" s="31" t="str">
        <f t="shared" si="53"/>
        <v>NIEVROZ</v>
      </c>
      <c r="J229" s="65"/>
      <c r="K229" s="665">
        <v>4.7028935185185186E-3</v>
      </c>
      <c r="L229" s="665">
        <v>4.7028935185185186E-3</v>
      </c>
      <c r="M229" s="665">
        <v>4.7028935185185186E-3</v>
      </c>
      <c r="N229" s="183"/>
      <c r="O229" s="193"/>
      <c r="P229" s="67"/>
      <c r="Q229" s="67"/>
      <c r="R229" s="67"/>
      <c r="S229" s="67"/>
      <c r="T229" s="69"/>
    </row>
    <row r="230" spans="1:20" ht="12" hidden="1" customHeight="1" thickBot="1">
      <c r="A230" s="75"/>
      <c r="B230" s="203">
        <v>7</v>
      </c>
      <c r="C230" s="204"/>
      <c r="D230" s="204"/>
      <c r="E230" s="82">
        <v>11367</v>
      </c>
      <c r="F230" s="82">
        <v>1011</v>
      </c>
      <c r="G230" s="45" t="str">
        <f t="shared" si="51"/>
        <v>L'HERBETTE JORDAN</v>
      </c>
      <c r="H230" s="45" t="str">
        <f t="shared" si="52"/>
        <v>BERAUD ANDRE</v>
      </c>
      <c r="I230" s="45" t="str">
        <f t="shared" si="53"/>
        <v>LOIRE</v>
      </c>
      <c r="J230" s="84"/>
      <c r="K230" s="667">
        <v>5.4452546296296298E-3</v>
      </c>
      <c r="L230" s="667">
        <v>5.4452546296296298E-3</v>
      </c>
      <c r="M230" s="667">
        <v>5.4452546296296298E-3</v>
      </c>
      <c r="N230" s="183"/>
      <c r="O230" s="193"/>
      <c r="P230" s="67"/>
      <c r="Q230" s="67"/>
      <c r="R230" s="67"/>
      <c r="S230" s="67"/>
      <c r="T230" s="69"/>
    </row>
    <row r="231" spans="1:20" ht="12.75" hidden="1" customHeight="1" thickBot="1">
      <c r="A231" s="75"/>
      <c r="B231" s="76">
        <v>9</v>
      </c>
      <c r="C231" s="77"/>
      <c r="D231" s="77"/>
      <c r="E231" s="176"/>
      <c r="F231" s="176"/>
      <c r="G231" s="538" t="str">
        <f t="shared" ref="G231:G234" si="54">IF($E231="","",VLOOKUP($E231,licbarque97,3))</f>
        <v/>
      </c>
      <c r="H231" s="538" t="str">
        <f t="shared" ref="H231:H234" si="55">IF($F231="","",VLOOKUP($F231,licbarque97,3))</f>
        <v/>
      </c>
      <c r="I231" s="538" t="str">
        <f t="shared" ref="I231:I234" si="56">IF(E231="","",VLOOKUP(E231,licbarque97,5))</f>
        <v/>
      </c>
      <c r="J231" s="539"/>
      <c r="K231" s="696"/>
      <c r="L231" s="696"/>
      <c r="M231" s="696"/>
      <c r="N231" s="73"/>
      <c r="O231" s="152"/>
      <c r="P231" s="67"/>
      <c r="Q231" s="67"/>
      <c r="R231" s="67"/>
      <c r="S231" s="67"/>
      <c r="T231" s="69"/>
    </row>
    <row r="232" spans="1:20" ht="11.25" hidden="1" customHeight="1" thickBot="1">
      <c r="A232" s="75"/>
      <c r="B232" s="79">
        <v>10</v>
      </c>
      <c r="C232" s="80"/>
      <c r="D232" s="80"/>
      <c r="E232" s="177"/>
      <c r="F232" s="177"/>
      <c r="G232" s="230" t="str">
        <f t="shared" si="54"/>
        <v/>
      </c>
      <c r="H232" s="230" t="str">
        <f t="shared" si="55"/>
        <v/>
      </c>
      <c r="I232" s="230" t="str">
        <f t="shared" si="56"/>
        <v/>
      </c>
      <c r="J232" s="178"/>
      <c r="K232" s="687"/>
      <c r="L232" s="687"/>
      <c r="M232" s="687"/>
      <c r="N232" s="73"/>
      <c r="O232" s="152"/>
      <c r="P232" s="67"/>
      <c r="Q232" s="67"/>
      <c r="R232" s="67"/>
      <c r="S232" s="67"/>
      <c r="T232" s="69"/>
    </row>
    <row r="233" spans="1:20" ht="4.5" hidden="1" customHeight="1" thickBot="1">
      <c r="A233" s="75"/>
      <c r="B233" s="79">
        <v>11</v>
      </c>
      <c r="C233" s="80"/>
      <c r="D233" s="80"/>
      <c r="E233" s="543"/>
      <c r="F233" s="543"/>
      <c r="G233" s="230" t="str">
        <f t="shared" si="54"/>
        <v/>
      </c>
      <c r="H233" s="230" t="str">
        <f t="shared" si="55"/>
        <v/>
      </c>
      <c r="I233" s="230" t="str">
        <f t="shared" si="56"/>
        <v/>
      </c>
      <c r="J233" s="544"/>
      <c r="K233" s="698"/>
      <c r="L233" s="698"/>
      <c r="M233" s="698"/>
      <c r="N233" s="73"/>
      <c r="O233" s="152"/>
      <c r="P233" s="67"/>
      <c r="Q233" s="67"/>
      <c r="R233" s="67"/>
      <c r="S233" s="67"/>
      <c r="T233" s="69"/>
    </row>
    <row r="234" spans="1:20" ht="1.5" hidden="1" customHeight="1" thickBot="1">
      <c r="A234" s="75"/>
      <c r="B234" s="81">
        <v>12</v>
      </c>
      <c r="C234" s="82"/>
      <c r="D234" s="82"/>
      <c r="E234" s="238"/>
      <c r="F234" s="238"/>
      <c r="G234" s="236" t="str">
        <f t="shared" si="54"/>
        <v/>
      </c>
      <c r="H234" s="236" t="str">
        <f t="shared" si="55"/>
        <v/>
      </c>
      <c r="I234" s="236" t="str">
        <f t="shared" si="56"/>
        <v/>
      </c>
      <c r="J234" s="239"/>
      <c r="K234" s="688"/>
      <c r="L234" s="688"/>
      <c r="M234" s="688"/>
      <c r="N234" s="73"/>
      <c r="O234" s="152"/>
      <c r="P234" s="67"/>
      <c r="Q234" s="67"/>
      <c r="R234" s="67"/>
      <c r="S234" s="67"/>
      <c r="T234" s="69"/>
    </row>
    <row r="235" spans="1:20" ht="4.5" hidden="1" customHeight="1" thickBot="1">
      <c r="A235" s="75"/>
      <c r="B235" s="75"/>
      <c r="C235" s="75"/>
      <c r="D235" s="75"/>
      <c r="E235" s="75"/>
      <c r="F235" s="75"/>
      <c r="G235" s="98"/>
      <c r="H235" s="98"/>
      <c r="I235" s="88"/>
      <c r="J235" s="72"/>
      <c r="K235" s="663"/>
      <c r="L235" s="663"/>
      <c r="M235" s="663"/>
      <c r="N235" s="73"/>
      <c r="O235" s="152"/>
      <c r="P235" s="67"/>
      <c r="Q235" s="67"/>
      <c r="R235" s="67"/>
      <c r="S235" s="67"/>
      <c r="T235" s="69"/>
    </row>
    <row r="236" spans="1:20" ht="8.25" hidden="1" customHeight="1" thickBot="1">
      <c r="A236" s="88" t="s">
        <v>500</v>
      </c>
      <c r="B236" s="73"/>
      <c r="C236" s="72"/>
      <c r="D236" s="72"/>
      <c r="E236" s="72"/>
      <c r="F236" s="72"/>
      <c r="G236" s="100"/>
      <c r="H236" s="100"/>
      <c r="I236" s="104"/>
      <c r="J236" s="72"/>
      <c r="K236" s="663"/>
      <c r="L236" s="663"/>
      <c r="M236" s="663"/>
      <c r="N236" s="69"/>
      <c r="O236" s="118"/>
      <c r="P236" s="67"/>
      <c r="Q236" s="67"/>
      <c r="R236" s="67"/>
      <c r="S236" s="67"/>
      <c r="T236" s="69"/>
    </row>
    <row r="237" spans="1:20" ht="16.5" hidden="1" customHeight="1" thickBot="1">
      <c r="A237" s="66"/>
      <c r="B237" s="70"/>
      <c r="C237" s="234">
        <v>1</v>
      </c>
      <c r="D237" s="176">
        <v>1</v>
      </c>
      <c r="E237" s="525"/>
      <c r="F237" s="525"/>
      <c r="G237" s="526" t="str">
        <f t="shared" ref="G237:G240" si="57">IF($E237="","",VLOOKUP($E237,licbarque97,3))</f>
        <v/>
      </c>
      <c r="H237" s="526" t="str">
        <f t="shared" ref="H237:H240" si="58">IF($F237="","",VLOOKUP($F237,licbarque97,3))</f>
        <v/>
      </c>
      <c r="I237" s="526" t="str">
        <f t="shared" ref="I237:I240" si="59">IF(E237="","",VLOOKUP(E237,licbarque97,5))</f>
        <v/>
      </c>
      <c r="J237" s="527"/>
      <c r="K237" s="699"/>
      <c r="L237" s="699"/>
      <c r="M237" s="699"/>
      <c r="N237" s="183"/>
      <c r="O237" s="179"/>
      <c r="P237" s="67"/>
      <c r="Q237" s="67"/>
      <c r="R237" s="67"/>
      <c r="S237" s="67"/>
      <c r="T237" s="69"/>
    </row>
    <row r="238" spans="1:20" ht="16.5" hidden="1" customHeight="1" thickBot="1">
      <c r="A238" s="66"/>
      <c r="B238" s="70"/>
      <c r="C238" s="235">
        <v>1</v>
      </c>
      <c r="D238" s="177">
        <v>2</v>
      </c>
      <c r="E238" s="177"/>
      <c r="F238" s="177"/>
      <c r="G238" s="230" t="str">
        <f t="shared" si="57"/>
        <v/>
      </c>
      <c r="H238" s="230" t="str">
        <f t="shared" si="58"/>
        <v/>
      </c>
      <c r="I238" s="230" t="str">
        <f t="shared" si="59"/>
        <v/>
      </c>
      <c r="J238" s="178"/>
      <c r="K238" s="687"/>
      <c r="L238" s="687"/>
      <c r="M238" s="687"/>
      <c r="N238" s="183"/>
      <c r="O238" s="179"/>
      <c r="P238" s="67"/>
      <c r="Q238" s="67"/>
      <c r="R238" s="67"/>
      <c r="S238" s="67"/>
      <c r="T238" s="69"/>
    </row>
    <row r="239" spans="1:20" ht="16.5" hidden="1" customHeight="1" thickBot="1">
      <c r="A239" s="66"/>
      <c r="B239" s="70"/>
      <c r="C239" s="235">
        <v>1</v>
      </c>
      <c r="D239" s="177">
        <v>3</v>
      </c>
      <c r="E239" s="522"/>
      <c r="F239" s="522"/>
      <c r="G239" s="523" t="str">
        <f t="shared" si="57"/>
        <v/>
      </c>
      <c r="H239" s="523" t="str">
        <f t="shared" si="58"/>
        <v/>
      </c>
      <c r="I239" s="523" t="str">
        <f t="shared" si="59"/>
        <v/>
      </c>
      <c r="J239" s="524"/>
      <c r="K239" s="700"/>
      <c r="L239" s="700"/>
      <c r="M239" s="700"/>
      <c r="N239" s="73"/>
      <c r="O239" s="115"/>
      <c r="P239" s="67"/>
      <c r="Q239" s="67"/>
      <c r="R239" s="67"/>
      <c r="S239" s="67"/>
      <c r="T239" s="69"/>
    </row>
    <row r="240" spans="1:20" ht="16.5" hidden="1" customHeight="1" thickBot="1">
      <c r="A240" s="66"/>
      <c r="B240" s="70"/>
      <c r="C240" s="237">
        <v>1</v>
      </c>
      <c r="D240" s="238">
        <v>4</v>
      </c>
      <c r="E240" s="238"/>
      <c r="F240" s="238"/>
      <c r="G240" s="236" t="str">
        <f t="shared" si="57"/>
        <v/>
      </c>
      <c r="H240" s="236" t="str">
        <f t="shared" si="58"/>
        <v/>
      </c>
      <c r="I240" s="236" t="str">
        <f t="shared" si="59"/>
        <v/>
      </c>
      <c r="J240" s="239"/>
      <c r="K240" s="688"/>
      <c r="L240" s="688"/>
      <c r="M240" s="688"/>
      <c r="N240" s="73"/>
      <c r="O240" s="115"/>
      <c r="P240" s="67"/>
      <c r="Q240" s="67"/>
      <c r="R240" s="67"/>
      <c r="S240" s="67"/>
      <c r="T240" s="69"/>
    </row>
    <row r="241" spans="1:20" ht="16.5" hidden="1" customHeight="1" thickBot="1">
      <c r="A241" s="66"/>
      <c r="B241" s="70"/>
      <c r="C241" s="234">
        <v>2</v>
      </c>
      <c r="D241" s="176">
        <v>1</v>
      </c>
      <c r="E241" s="177">
        <v>1376</v>
      </c>
      <c r="F241" s="177">
        <v>11616</v>
      </c>
      <c r="G241" s="230" t="str">
        <f>IF($E241="","",VLOOKUP($E241,licbarque97,3))</f>
        <v>COMBALUZIER THIERRY</v>
      </c>
      <c r="H241" s="230" t="str">
        <f>IF($F241="","",VLOOKUP($F241,licbarque97,3))</f>
        <v>BAUDRAND GILLES</v>
      </c>
      <c r="I241" s="230" t="str">
        <f>IF(E241="","",VLOOKUP(E241,licbarque97,5))</f>
        <v>CHASSE</v>
      </c>
      <c r="J241" s="178"/>
      <c r="K241" s="687">
        <v>4.6951388888888885E-3</v>
      </c>
      <c r="L241" s="687">
        <v>4.6951388888888885E-3</v>
      </c>
      <c r="M241" s="687">
        <v>4.6951388888888885E-3</v>
      </c>
      <c r="N241" s="73"/>
      <c r="O241" s="118"/>
      <c r="P241" s="67"/>
      <c r="Q241" s="67"/>
      <c r="R241" s="67"/>
      <c r="S241" s="67"/>
      <c r="T241" s="69"/>
    </row>
    <row r="242" spans="1:20" ht="16.5" hidden="1" customHeight="1" thickTop="1" thickBot="1">
      <c r="A242" s="66"/>
      <c r="B242" s="70"/>
      <c r="C242" s="235">
        <v>2</v>
      </c>
      <c r="D242" s="177">
        <v>2</v>
      </c>
      <c r="E242" s="604">
        <v>1382</v>
      </c>
      <c r="F242" s="604">
        <v>12836</v>
      </c>
      <c r="G242" s="230" t="str">
        <f>IF($E242="","",VLOOKUP($E242,licbarque97,3))</f>
        <v>SCOTTO JEAN LOUIS</v>
      </c>
      <c r="H242" s="230" t="str">
        <f>IF($F242="","",VLOOKUP($F242,licbarque97,3))</f>
        <v>PICHAT STEPHANE</v>
      </c>
      <c r="I242" s="230" t="str">
        <f>IF(E242="","",VLOOKUP(E242,licbarque97,5))</f>
        <v>ST FONS</v>
      </c>
      <c r="J242" s="178"/>
      <c r="K242" s="687">
        <v>4.823611111111111E-3</v>
      </c>
      <c r="L242" s="687">
        <v>4.823611111111111E-3</v>
      </c>
      <c r="M242" s="687">
        <v>4.823611111111111E-3</v>
      </c>
      <c r="N242" s="183"/>
      <c r="O242" s="118"/>
      <c r="P242" s="67"/>
      <c r="Q242" s="67"/>
      <c r="R242" s="67"/>
      <c r="S242" s="67"/>
      <c r="T242" s="69"/>
    </row>
    <row r="243" spans="1:20" ht="17.100000000000001" hidden="1" customHeight="1" thickBot="1">
      <c r="A243" s="66"/>
      <c r="B243" s="70"/>
      <c r="C243" s="235">
        <v>2</v>
      </c>
      <c r="D243" s="177">
        <v>3</v>
      </c>
      <c r="E243" s="602">
        <v>1219</v>
      </c>
      <c r="F243" s="602">
        <v>1217</v>
      </c>
      <c r="G243" s="230" t="str">
        <f>IF($E243="","",VLOOKUP($E243,licbarque97,3))</f>
        <v>CUERQ LUC</v>
      </c>
      <c r="H243" s="230" t="str">
        <f>IF($F243="","",VLOOKUP($F243,licbarque97,3))</f>
        <v>ODIN ERIC</v>
      </c>
      <c r="I243" s="230" t="str">
        <f>IF(E243="","",VLOOKUP(E243,licbarque97,5))</f>
        <v>GRIGNY</v>
      </c>
      <c r="J243" s="178"/>
      <c r="K243" s="687">
        <v>4.8312499999999996E-3</v>
      </c>
      <c r="L243" s="687">
        <v>4.8312499999999996E-3</v>
      </c>
      <c r="M243" s="687">
        <v>4.8312499999999996E-3</v>
      </c>
      <c r="N243" s="183"/>
      <c r="O243" s="118"/>
      <c r="P243" s="67"/>
      <c r="Q243" s="67"/>
      <c r="R243" s="67"/>
      <c r="S243" s="67"/>
      <c r="T243" s="69"/>
    </row>
    <row r="244" spans="1:20" ht="16.5" hidden="1" customHeight="1" thickTop="1" thickBot="1">
      <c r="A244" s="66"/>
      <c r="B244" s="70"/>
      <c r="C244" s="237">
        <v>2</v>
      </c>
      <c r="D244" s="238">
        <v>4</v>
      </c>
      <c r="E244" s="604">
        <v>12077</v>
      </c>
      <c r="F244" s="604">
        <v>12661</v>
      </c>
      <c r="G244" s="236" t="str">
        <f>IF($E244="","",VLOOKUP($E244,licbarque97,3))</f>
        <v>GARDE JEAN PAUL</v>
      </c>
      <c r="H244" s="236" t="str">
        <f>IF($F244="","",VLOOKUP($F244,licbarque97,3))</f>
        <v>GIOL STEPHAN</v>
      </c>
      <c r="I244" s="236" t="str">
        <f>IF(E244="","",VLOOKUP(E244,licbarque97,5))</f>
        <v>AMPUIS</v>
      </c>
      <c r="J244" s="239"/>
      <c r="K244" s="688">
        <v>4.925810185185185E-3</v>
      </c>
      <c r="L244" s="688">
        <v>4.925810185185185E-3</v>
      </c>
      <c r="M244" s="688">
        <v>4.925810185185185E-3</v>
      </c>
      <c r="N244" s="73"/>
      <c r="O244" s="115"/>
      <c r="P244" s="67"/>
      <c r="Q244" s="67"/>
      <c r="R244" s="67"/>
      <c r="S244" s="67"/>
      <c r="T244" s="69"/>
    </row>
    <row r="245" spans="1:20" ht="6.75" hidden="1" customHeight="1" thickBot="1">
      <c r="A245" s="73"/>
      <c r="B245" s="73"/>
      <c r="C245" s="72"/>
      <c r="D245" s="85"/>
      <c r="E245" s="85"/>
      <c r="F245" s="85"/>
      <c r="G245" s="100"/>
      <c r="H245" s="100"/>
      <c r="I245" s="104"/>
      <c r="J245" s="72"/>
      <c r="K245" s="663"/>
      <c r="L245" s="663"/>
      <c r="M245" s="663"/>
      <c r="N245" s="73"/>
      <c r="O245" s="118"/>
      <c r="P245" s="67"/>
      <c r="Q245" s="67"/>
      <c r="R245" s="67"/>
      <c r="S245" s="67"/>
      <c r="T245" s="69"/>
    </row>
    <row r="246" spans="1:20" ht="16.5" hidden="1" customHeight="1">
      <c r="A246" s="119"/>
      <c r="B246" s="73"/>
      <c r="C246" s="72"/>
      <c r="D246" s="85"/>
      <c r="E246" s="85"/>
      <c r="F246" s="85"/>
      <c r="G246" s="100"/>
      <c r="H246" s="100"/>
      <c r="I246" s="104"/>
      <c r="J246" s="72"/>
      <c r="K246" s="663"/>
      <c r="L246" s="663"/>
      <c r="M246" s="663"/>
      <c r="N246" s="105"/>
      <c r="O246" s="115"/>
      <c r="P246" s="67"/>
      <c r="Q246" s="67"/>
      <c r="R246" s="67"/>
      <c r="S246" s="67"/>
      <c r="T246" s="69"/>
    </row>
    <row r="247" spans="1:20" ht="16.5" hidden="1" customHeight="1" thickBot="1">
      <c r="A247" s="117" t="s">
        <v>501</v>
      </c>
      <c r="B247" s="73"/>
      <c r="C247" s="72"/>
      <c r="D247" s="72"/>
      <c r="E247" s="72"/>
      <c r="F247" s="72"/>
      <c r="G247" s="67"/>
      <c r="H247" s="67"/>
      <c r="I247" s="106"/>
      <c r="J247" s="72"/>
      <c r="K247" s="663"/>
      <c r="L247" s="663"/>
      <c r="M247" s="663"/>
      <c r="N247" s="73"/>
      <c r="O247" s="115"/>
      <c r="P247" s="67"/>
      <c r="Q247" s="67"/>
      <c r="R247" s="67"/>
      <c r="S247" s="67"/>
      <c r="T247" s="69"/>
    </row>
    <row r="248" spans="1:20" ht="16.5" hidden="1" customHeight="1" thickBot="1">
      <c r="A248" s="119"/>
      <c r="B248" s="194"/>
      <c r="C248" s="77">
        <v>1</v>
      </c>
      <c r="D248" s="77">
        <v>1</v>
      </c>
      <c r="E248" s="80">
        <v>1005</v>
      </c>
      <c r="F248" s="80">
        <v>1022</v>
      </c>
      <c r="G248" s="43" t="str">
        <f>IF($E248="","",VLOOKUP($E248,licbarque97,3))</f>
        <v>DREVET ANTOINE</v>
      </c>
      <c r="H248" s="43" t="str">
        <f>IF($F248="","",VLOOKUP($F248,licbarque97,3))</f>
        <v>MATRAT NICOLAS</v>
      </c>
      <c r="I248" s="43" t="str">
        <f>IF(E248="","",VLOOKUP(E248,licbarque97,5))</f>
        <v>LOIRE</v>
      </c>
      <c r="J248" s="78"/>
      <c r="K248" s="664">
        <v>4.2577546296296296E-3</v>
      </c>
      <c r="L248" s="664">
        <v>4.2577546296296296E-3</v>
      </c>
      <c r="M248" s="664">
        <v>4.2577546296296296E-3</v>
      </c>
      <c r="N248" s="73"/>
      <c r="O248" s="115"/>
      <c r="P248" s="67"/>
      <c r="Q248" s="67"/>
      <c r="R248" s="67"/>
      <c r="S248" s="67"/>
      <c r="T248" s="69"/>
    </row>
    <row r="249" spans="1:20" ht="16.5" hidden="1" customHeight="1" thickBot="1">
      <c r="A249" s="119"/>
      <c r="B249" s="195"/>
      <c r="C249" s="80">
        <v>1</v>
      </c>
      <c r="D249" s="80">
        <v>2</v>
      </c>
      <c r="E249" s="80">
        <v>11945</v>
      </c>
      <c r="F249" s="80">
        <v>11946</v>
      </c>
      <c r="G249" s="31" t="str">
        <f>IF($E249="","",VLOOKUP($E249,licbarque97,3))</f>
        <v>NIVON FLORENT</v>
      </c>
      <c r="H249" s="31" t="str">
        <f>IF($F249="","",VLOOKUP($F249,licbarque97,3))</f>
        <v>BETON JORIS</v>
      </c>
      <c r="I249" s="31" t="str">
        <f>IF(E249="","",VLOOKUP(E249,licbarque97,5))</f>
        <v>ST ROMAIN</v>
      </c>
      <c r="J249" s="65"/>
      <c r="K249" s="665">
        <v>4.2637731481481485E-3</v>
      </c>
      <c r="L249" s="665">
        <v>4.2637731481481485E-3</v>
      </c>
      <c r="M249" s="665">
        <v>4.2637731481481485E-3</v>
      </c>
      <c r="N249" s="73"/>
      <c r="O249" s="115"/>
      <c r="P249" s="67"/>
      <c r="Q249" s="67"/>
      <c r="R249" s="67"/>
      <c r="S249" s="67"/>
      <c r="T249" s="69"/>
    </row>
    <row r="250" spans="1:20" ht="16.5" hidden="1" customHeight="1" thickBot="1">
      <c r="A250" s="119"/>
      <c r="B250" s="195"/>
      <c r="C250" s="80">
        <v>1</v>
      </c>
      <c r="D250" s="80">
        <v>3</v>
      </c>
      <c r="E250" s="80">
        <v>12253</v>
      </c>
      <c r="F250" s="80">
        <v>12395</v>
      </c>
      <c r="G250" s="31" t="str">
        <f>IF($E250="","",VLOOKUP($E250,licbarque97,3))</f>
        <v>CHARROIN THOMAS</v>
      </c>
      <c r="H250" s="31" t="str">
        <f>IF($F250="","",VLOOKUP($F250,licbarque97,3))</f>
        <v>CHOLVY DAMIEN</v>
      </c>
      <c r="I250" s="31" t="str">
        <f>IF(E250="","",VLOOKUP(E250,licbarque97,5))</f>
        <v>GIVORS</v>
      </c>
      <c r="J250" s="65"/>
      <c r="K250" s="665">
        <v>4.3800925925925925E-3</v>
      </c>
      <c r="L250" s="665">
        <v>4.3800925925925925E-3</v>
      </c>
      <c r="M250" s="665">
        <v>4.3800925925925925E-3</v>
      </c>
      <c r="N250" s="69"/>
      <c r="O250" s="115"/>
      <c r="P250" s="67"/>
      <c r="Q250" s="67"/>
      <c r="R250" s="67"/>
      <c r="S250" s="67"/>
      <c r="T250" s="69"/>
    </row>
    <row r="251" spans="1:20" ht="16.5" hidden="1" customHeight="1" thickBot="1">
      <c r="A251" s="119"/>
      <c r="B251" s="196"/>
      <c r="C251" s="82">
        <v>1</v>
      </c>
      <c r="D251" s="82">
        <v>4</v>
      </c>
      <c r="E251" s="77">
        <v>1095</v>
      </c>
      <c r="F251" s="77">
        <v>12699</v>
      </c>
      <c r="G251" s="45" t="str">
        <f>IF($E251="","",VLOOKUP($E251,licbarque97,3))</f>
        <v>VAUDAINE ROBIN</v>
      </c>
      <c r="H251" s="45" t="str">
        <f>IF($F251="","",VLOOKUP($F251,licbarque97,3))</f>
        <v>VAUDAINE VINCENT</v>
      </c>
      <c r="I251" s="45" t="str">
        <f>IF(E251="","",VLOOKUP(E251,licbarque97,5))</f>
        <v>AMPUIS</v>
      </c>
      <c r="J251" s="84"/>
      <c r="K251" s="667">
        <v>4.2877314814814818E-3</v>
      </c>
      <c r="L251" s="667">
        <v>4.2877314814814818E-3</v>
      </c>
      <c r="M251" s="667">
        <v>4.2877314814814818E-3</v>
      </c>
      <c r="N251" s="69"/>
      <c r="O251" s="115"/>
      <c r="P251" s="67"/>
      <c r="Q251" s="67"/>
      <c r="R251" s="67"/>
      <c r="S251" s="67"/>
      <c r="T251" s="69"/>
    </row>
    <row r="252" spans="1:20" ht="16.5" hidden="1" customHeight="1" thickBot="1">
      <c r="A252" s="119"/>
      <c r="B252" s="73"/>
      <c r="C252" s="72"/>
      <c r="D252" s="67"/>
      <c r="E252" s="67"/>
      <c r="F252" s="67"/>
      <c r="G252" s="67"/>
      <c r="H252" s="67"/>
      <c r="I252" s="106"/>
      <c r="J252" s="67"/>
      <c r="K252" s="701"/>
      <c r="L252" s="701"/>
      <c r="M252" s="701"/>
      <c r="N252" s="67"/>
      <c r="O252" s="72"/>
      <c r="P252" s="67"/>
      <c r="Q252" s="67"/>
      <c r="R252" s="67"/>
      <c r="S252" s="67"/>
      <c r="T252" s="69"/>
    </row>
    <row r="253" spans="1:20" ht="16.5" hidden="1" customHeight="1" thickBot="1">
      <c r="A253" s="119"/>
      <c r="B253" s="73"/>
      <c r="C253" s="72"/>
      <c r="D253" s="67"/>
      <c r="E253" s="67"/>
      <c r="F253" s="67"/>
      <c r="G253" s="67"/>
      <c r="H253" s="67"/>
      <c r="I253" s="106"/>
      <c r="J253" s="67"/>
      <c r="K253" s="701"/>
      <c r="L253" s="701"/>
      <c r="M253" s="701"/>
      <c r="N253" s="67"/>
      <c r="O253" s="72"/>
      <c r="P253" s="67"/>
      <c r="Q253" s="67"/>
      <c r="R253" s="67"/>
      <c r="S253" s="67"/>
      <c r="T253" s="69"/>
    </row>
    <row r="254" spans="1:20" ht="16.5" hidden="1" customHeight="1" thickBot="1">
      <c r="A254" s="119"/>
      <c r="B254" s="73"/>
      <c r="C254" s="72"/>
      <c r="D254" s="67"/>
      <c r="E254" s="67"/>
      <c r="F254" s="67"/>
      <c r="G254" s="67"/>
      <c r="H254" s="67"/>
      <c r="I254" s="106"/>
      <c r="J254" s="67"/>
      <c r="K254" s="701"/>
      <c r="L254" s="701"/>
      <c r="M254" s="701"/>
      <c r="N254" s="67"/>
      <c r="O254" s="72"/>
      <c r="P254" s="67"/>
      <c r="Q254" s="67"/>
      <c r="R254" s="67"/>
      <c r="S254" s="67"/>
      <c r="T254" s="69"/>
    </row>
    <row r="255" spans="1:20" ht="16.5" hidden="1" customHeight="1" thickBot="1">
      <c r="A255" s="119"/>
      <c r="B255" s="73"/>
      <c r="C255" s="72"/>
      <c r="D255" s="67"/>
      <c r="E255" s="67"/>
      <c r="F255" s="67"/>
      <c r="G255" s="67"/>
      <c r="H255" s="67"/>
      <c r="I255" s="106"/>
      <c r="J255" s="67"/>
      <c r="K255" s="701"/>
      <c r="L255" s="701"/>
      <c r="M255" s="701"/>
      <c r="N255" s="67"/>
      <c r="O255" s="72"/>
      <c r="P255" s="67"/>
      <c r="Q255" s="67"/>
      <c r="R255" s="67"/>
      <c r="S255" s="67"/>
      <c r="T255" s="69"/>
    </row>
    <row r="256" spans="1:20" ht="16.5" hidden="1" customHeight="1" thickBot="1">
      <c r="A256" s="119"/>
      <c r="B256" s="73"/>
      <c r="C256" s="72"/>
      <c r="D256" s="67"/>
      <c r="E256" s="67"/>
      <c r="F256" s="67"/>
      <c r="G256" s="67"/>
      <c r="H256" s="67"/>
      <c r="I256" s="106"/>
      <c r="J256" s="67"/>
      <c r="K256" s="701"/>
      <c r="L256" s="701"/>
      <c r="M256" s="701"/>
      <c r="N256" s="67"/>
      <c r="O256" s="72"/>
      <c r="P256" s="67"/>
      <c r="Q256" s="67"/>
      <c r="R256" s="67"/>
      <c r="S256" s="67"/>
      <c r="T256" s="69"/>
    </row>
    <row r="257" spans="1:20" ht="16.5" hidden="1" customHeight="1" thickBot="1">
      <c r="A257" s="119"/>
      <c r="B257" s="73"/>
      <c r="C257" s="72"/>
      <c r="D257" s="67"/>
      <c r="E257" s="67"/>
      <c r="F257" s="67"/>
      <c r="G257" s="67"/>
      <c r="H257" s="67"/>
      <c r="I257" s="106"/>
      <c r="J257" s="67"/>
      <c r="K257" s="701"/>
      <c r="L257" s="701"/>
      <c r="M257" s="701"/>
      <c r="N257" s="67"/>
      <c r="O257" s="72"/>
      <c r="P257" s="67"/>
      <c r="Q257" s="67"/>
      <c r="R257" s="67"/>
      <c r="S257" s="67"/>
      <c r="T257" s="69"/>
    </row>
    <row r="258" spans="1:20" ht="16.5" hidden="1" customHeight="1" thickBot="1">
      <c r="A258" s="119"/>
      <c r="B258" s="73"/>
      <c r="C258" s="72"/>
      <c r="D258" s="67"/>
      <c r="E258" s="67"/>
      <c r="F258" s="67"/>
      <c r="G258" s="67"/>
      <c r="H258" s="67"/>
      <c r="I258" s="106"/>
      <c r="J258" s="67"/>
      <c r="K258" s="701"/>
      <c r="L258" s="701"/>
      <c r="M258" s="701"/>
      <c r="N258" s="67"/>
      <c r="O258" s="72"/>
      <c r="P258" s="67"/>
      <c r="Q258" s="67"/>
      <c r="R258" s="67"/>
      <c r="S258" s="67"/>
      <c r="T258" s="69"/>
    </row>
    <row r="259" spans="1:20" ht="15" hidden="1" customHeight="1" thickBot="1">
      <c r="A259" s="119"/>
      <c r="B259" s="73"/>
      <c r="C259" s="72"/>
      <c r="D259" s="67"/>
      <c r="E259" s="67"/>
      <c r="F259" s="67"/>
      <c r="G259" s="67"/>
      <c r="H259" s="67"/>
      <c r="I259" s="106"/>
      <c r="J259" s="67"/>
      <c r="K259" s="701"/>
      <c r="L259" s="701"/>
      <c r="M259" s="701"/>
      <c r="N259" s="67"/>
      <c r="O259" s="115"/>
      <c r="P259" s="67"/>
      <c r="Q259" s="67"/>
      <c r="R259" s="67"/>
      <c r="S259" s="67"/>
      <c r="T259" s="69"/>
    </row>
    <row r="260" spans="1:20" ht="13.05" customHeight="1">
      <c r="A260" s="963" t="s">
        <v>1130</v>
      </c>
      <c r="B260" s="964"/>
      <c r="C260" s="964"/>
      <c r="D260" s="964"/>
      <c r="E260" s="964"/>
      <c r="F260" s="964"/>
      <c r="G260" s="964"/>
      <c r="H260" s="964"/>
      <c r="I260" s="964"/>
      <c r="J260" s="964"/>
      <c r="K260" s="964"/>
      <c r="L260" s="964"/>
      <c r="M260" s="964"/>
      <c r="N260" s="67"/>
      <c r="O260" s="72"/>
      <c r="P260" s="528" t="s">
        <v>630</v>
      </c>
      <c r="Q260" s="67"/>
      <c r="R260" s="67"/>
      <c r="S260" s="67"/>
      <c r="T260" s="69"/>
    </row>
    <row r="261" spans="1:20" ht="13.05" customHeight="1">
      <c r="A261" s="959" t="s">
        <v>481</v>
      </c>
      <c r="B261" s="960"/>
      <c r="C261" s="960"/>
      <c r="D261" s="960"/>
      <c r="E261" s="960"/>
      <c r="F261" s="960"/>
      <c r="G261" s="960"/>
      <c r="H261" s="960"/>
      <c r="I261" s="960"/>
      <c r="J261" s="960"/>
      <c r="K261" s="960"/>
      <c r="L261" s="960"/>
      <c r="M261" s="960"/>
      <c r="N261" s="960"/>
      <c r="O261" s="960"/>
      <c r="P261" s="529"/>
      <c r="Q261" s="67"/>
      <c r="R261" s="67"/>
      <c r="S261" s="67"/>
      <c r="T261" s="69"/>
    </row>
    <row r="262" spans="1:20" ht="13.05" customHeight="1">
      <c r="A262" s="117"/>
      <c r="B262" s="914"/>
      <c r="C262" s="914"/>
      <c r="D262" s="914"/>
      <c r="E262" s="914"/>
      <c r="F262" s="914"/>
      <c r="G262" s="914"/>
      <c r="H262" s="914"/>
      <c r="I262" s="914"/>
      <c r="J262" s="914"/>
      <c r="K262" s="914"/>
      <c r="L262" s="914"/>
      <c r="M262" s="914"/>
      <c r="N262" s="914"/>
      <c r="O262" s="914"/>
      <c r="P262" s="529"/>
      <c r="Q262" s="67"/>
      <c r="R262" s="67"/>
      <c r="S262" s="67"/>
      <c r="T262" s="69"/>
    </row>
    <row r="263" spans="1:20" ht="13.05" customHeight="1">
      <c r="A263" s="116"/>
      <c r="B263" s="75"/>
      <c r="C263" s="85"/>
      <c r="D263" s="79"/>
      <c r="E263" s="900">
        <v>12986</v>
      </c>
      <c r="F263" s="900">
        <v>13320</v>
      </c>
      <c r="G263" s="904" t="str">
        <f>IF($E263="","",VLOOKUP($E263,licbarque97,3))</f>
        <v>MARTINEZ LISA</v>
      </c>
      <c r="H263" s="904" t="str">
        <f>IF($F263="","",VLOOKUP($F263,licbarque97,3))</f>
        <v>MARTINEZ LUCIE</v>
      </c>
      <c r="I263" s="904" t="str">
        <f>IF(E263="","",VLOOKUP(E263,licbarque97,5))</f>
        <v>NIEVROZ</v>
      </c>
      <c r="J263" s="631"/>
      <c r="K263" s="702">
        <v>2.2312500000000002E-3</v>
      </c>
      <c r="L263" s="702">
        <v>2.2438657407407407E-3</v>
      </c>
      <c r="M263" s="702">
        <f>SUM(K263:L263)</f>
        <v>4.4751157407407413E-3</v>
      </c>
      <c r="N263" s="893"/>
      <c r="O263" s="894"/>
      <c r="P263" s="920">
        <v>1</v>
      </c>
      <c r="Q263" s="67"/>
      <c r="R263" s="67"/>
      <c r="S263" s="67"/>
      <c r="T263" s="69"/>
    </row>
    <row r="264" spans="1:20" ht="13.05" customHeight="1">
      <c r="A264" s="644"/>
      <c r="B264" s="645"/>
      <c r="C264" s="646"/>
      <c r="D264" s="79"/>
      <c r="E264" s="263">
        <v>13158</v>
      </c>
      <c r="F264" s="260">
        <v>12837</v>
      </c>
      <c r="G264" s="911" t="str">
        <f>IF($E264="","",VLOOKUP($E264,licbarque97,3))</f>
        <v>CUERQ LOLA</v>
      </c>
      <c r="H264" s="904" t="str">
        <f>IF($F264="","",VLOOKUP($F264,licbarque97,3))</f>
        <v>MARGARIT  ORLANE</v>
      </c>
      <c r="I264" s="904" t="str">
        <f>IF(E264="","",VLOOKUP(E264,licbarque97,5))</f>
        <v>AMPUIS</v>
      </c>
      <c r="J264" s="648"/>
      <c r="K264" s="704">
        <v>2.3010416666666665E-3</v>
      </c>
      <c r="L264" s="704">
        <v>2.2468749999999997E-3</v>
      </c>
      <c r="M264" s="702">
        <f>SUM(K264:L264)</f>
        <v>4.5479166666666663E-3</v>
      </c>
      <c r="N264" s="891"/>
      <c r="O264" s="892"/>
      <c r="P264" s="920">
        <v>2</v>
      </c>
      <c r="Q264" s="67"/>
      <c r="R264" s="67"/>
      <c r="S264" s="67"/>
      <c r="T264" s="69"/>
    </row>
    <row r="265" spans="1:20" ht="13.05" customHeight="1">
      <c r="A265" s="644"/>
      <c r="B265" s="645"/>
      <c r="C265" s="646"/>
      <c r="D265" s="79"/>
      <c r="E265" s="1064">
        <v>12650</v>
      </c>
      <c r="F265" s="1065">
        <v>12979</v>
      </c>
      <c r="G265" s="907" t="str">
        <f>IF($E265="","",VLOOKUP($E265,licbarque97,3))</f>
        <v>NORMAND  JUSTINE</v>
      </c>
      <c r="H265" s="907" t="str">
        <f>IF($F265="","",VLOOKUP($F265,licbarque97,3))</f>
        <v>CLECHET GARANCE</v>
      </c>
      <c r="I265" s="907" t="str">
        <f>IF(E265="","",VLOOKUP(E265,licbarque97,5))</f>
        <v>CHASSE</v>
      </c>
      <c r="J265" s="648"/>
      <c r="K265" s="704">
        <v>2.476273148148148E-3</v>
      </c>
      <c r="L265" s="704">
        <v>2.4778935185185186E-3</v>
      </c>
      <c r="M265" s="702">
        <f>SUM(K265:L265)</f>
        <v>4.9541666666666666E-3</v>
      </c>
      <c r="N265" s="891"/>
      <c r="O265" s="892"/>
      <c r="P265" s="920">
        <v>3</v>
      </c>
      <c r="Q265" s="67"/>
      <c r="R265" s="67"/>
      <c r="S265" s="67"/>
      <c r="T265" s="69"/>
    </row>
    <row r="266" spans="1:20" ht="13.05" customHeight="1">
      <c r="A266" s="644"/>
      <c r="B266" s="645"/>
      <c r="C266" s="646"/>
      <c r="D266" s="79"/>
      <c r="E266" s="1047">
        <v>13672</v>
      </c>
      <c r="F266" s="1047">
        <v>13671</v>
      </c>
      <c r="G266" s="911" t="str">
        <f>IF($E266="","",VLOOKUP($E266,licbarque97,3))</f>
        <v>DOS SANTOS Elise</v>
      </c>
      <c r="H266" s="904" t="str">
        <f>IF($F266="","",VLOOKUP($F266,licbarque97,3))</f>
        <v>DOS SANTOS  PAULINE</v>
      </c>
      <c r="I266" s="904" t="str">
        <f>IF(E266="","",VLOOKUP(E266,licbarque97,5))</f>
        <v>AMPUIS</v>
      </c>
      <c r="J266" s="648"/>
      <c r="K266" s="704">
        <v>2.7077546296296294E-3</v>
      </c>
      <c r="L266" s="704">
        <v>2.8714120370370369E-3</v>
      </c>
      <c r="M266" s="702">
        <f>SUM(K266:L266)</f>
        <v>5.5791666666666663E-3</v>
      </c>
      <c r="N266" s="891"/>
      <c r="O266" s="892"/>
      <c r="P266" s="920">
        <v>4</v>
      </c>
      <c r="Q266" s="67"/>
      <c r="R266" s="67"/>
      <c r="S266" s="67"/>
      <c r="T266" s="69"/>
    </row>
    <row r="267" spans="1:20" ht="13.05" customHeight="1">
      <c r="A267" s="644"/>
      <c r="B267" s="645"/>
      <c r="C267" s="646"/>
      <c r="D267" s="75"/>
      <c r="E267" s="925"/>
      <c r="F267" s="925"/>
      <c r="G267" s="926"/>
      <c r="H267" s="926"/>
      <c r="I267" s="926"/>
      <c r="J267" s="923"/>
      <c r="K267" s="924"/>
      <c r="L267" s="924"/>
      <c r="M267" s="663"/>
      <c r="N267" s="891"/>
      <c r="O267" s="892"/>
      <c r="P267" s="890"/>
      <c r="Q267" s="67"/>
      <c r="R267" s="67"/>
      <c r="S267" s="67"/>
      <c r="T267" s="69"/>
    </row>
    <row r="268" spans="1:20" ht="13.05" customHeight="1">
      <c r="A268" s="961" t="s">
        <v>484</v>
      </c>
      <c r="B268" s="962"/>
      <c r="C268" s="962"/>
      <c r="D268" s="962"/>
      <c r="E268" s="962"/>
      <c r="F268" s="962"/>
      <c r="G268" s="962"/>
      <c r="H268" s="962"/>
      <c r="I268" s="962"/>
      <c r="J268" s="962"/>
      <c r="K268" s="962"/>
      <c r="L268" s="962"/>
      <c r="M268" s="962"/>
      <c r="N268" s="962"/>
      <c r="O268" s="962"/>
      <c r="P268" s="170"/>
      <c r="Q268" s="67"/>
      <c r="R268" s="67"/>
      <c r="S268" s="67"/>
      <c r="T268" s="69"/>
    </row>
    <row r="269" spans="1:20" ht="13.05" customHeight="1" thickBot="1">
      <c r="A269" s="915"/>
      <c r="B269" s="916"/>
      <c r="C269" s="916"/>
      <c r="D269" s="916"/>
      <c r="E269" s="916"/>
      <c r="F269" s="916"/>
      <c r="G269" s="916"/>
      <c r="H269" s="916"/>
      <c r="I269" s="916"/>
      <c r="J269" s="916"/>
      <c r="K269" s="916"/>
      <c r="L269" s="916"/>
      <c r="M269" s="916"/>
      <c r="N269" s="916"/>
      <c r="O269" s="916"/>
      <c r="P269" s="170"/>
      <c r="Q269" s="67"/>
      <c r="R269" s="67"/>
      <c r="S269" s="67"/>
      <c r="T269" s="69"/>
    </row>
    <row r="270" spans="1:20" ht="13.05" customHeight="1">
      <c r="A270" s="644"/>
      <c r="B270" s="645"/>
      <c r="C270" s="646"/>
      <c r="D270" s="79"/>
      <c r="E270" s="903">
        <v>13580</v>
      </c>
      <c r="F270" s="903">
        <v>13656</v>
      </c>
      <c r="G270" s="902" t="str">
        <f>IF($E270="","",VLOOKUP($E270,licbarque97,3))</f>
        <v>DREVET AMAURY</v>
      </c>
      <c r="H270" s="902" t="str">
        <f>IF($F270="","",VLOOKUP($F270,licbarque97,3))</f>
        <v>GENTIN   TOM</v>
      </c>
      <c r="I270" s="902" t="str">
        <f>IF(E270="","",VLOOKUP(E270,licbarque97,5))</f>
        <v>LOIRE</v>
      </c>
      <c r="J270" s="647"/>
      <c r="K270" s="703">
        <v>2.3027777777777777E-3</v>
      </c>
      <c r="L270" s="703">
        <v>2.3686342592592591E-3</v>
      </c>
      <c r="M270" s="706">
        <f t="shared" ref="M270:M271" si="60">SUM(K270:L270)</f>
        <v>4.6714120370370364E-3</v>
      </c>
      <c r="N270" s="891"/>
      <c r="O270" s="892"/>
      <c r="P270" s="920">
        <v>1</v>
      </c>
      <c r="Q270" s="67"/>
      <c r="R270" s="67"/>
      <c r="S270" s="67"/>
      <c r="T270" s="69"/>
    </row>
    <row r="271" spans="1:20" ht="13.05" customHeight="1">
      <c r="A271" s="644"/>
      <c r="B271" s="645"/>
      <c r="C271" s="646"/>
      <c r="D271" s="79"/>
      <c r="E271" s="908">
        <v>13700</v>
      </c>
      <c r="F271" s="908">
        <v>13550</v>
      </c>
      <c r="G271" s="907" t="str">
        <f>IF($E271="","",VLOOKUP($E271,licbarque97,3))</f>
        <v>D'ASTORG Ghislain</v>
      </c>
      <c r="H271" s="907" t="str">
        <f>IF($F271="","",VLOOKUP($F271,licbarque97,3))</f>
        <v>MALEYSSON Simon Raphaël</v>
      </c>
      <c r="I271" s="907" t="str">
        <f>IF(E271="","",VLOOKUP(E271,licbarque97,5))</f>
        <v>CALUIRE</v>
      </c>
      <c r="J271" s="648"/>
      <c r="K271" s="704">
        <v>2.7299768518518519E-3</v>
      </c>
      <c r="L271" s="704">
        <v>2.8175925925925925E-3</v>
      </c>
      <c r="M271" s="702">
        <f t="shared" si="60"/>
        <v>5.5475694444444444E-3</v>
      </c>
      <c r="N271" s="891"/>
      <c r="O271" s="892"/>
      <c r="P271" s="920">
        <v>2</v>
      </c>
      <c r="Q271" s="67"/>
      <c r="R271" s="67"/>
      <c r="S271" s="67"/>
      <c r="T271" s="69"/>
    </row>
    <row r="272" spans="1:20" ht="13.05" customHeight="1">
      <c r="A272" s="644"/>
      <c r="B272" s="645"/>
      <c r="C272" s="646"/>
      <c r="D272" s="79"/>
      <c r="E272" s="918">
        <v>13020</v>
      </c>
      <c r="F272" s="918">
        <v>12837</v>
      </c>
      <c r="G272" s="919" t="str">
        <f>IF($E272="","",VLOOKUP($E272,licbarque97,3))</f>
        <v>MARGARIT LEANDRE</v>
      </c>
      <c r="H272" s="919" t="str">
        <f>IF($F272="","",VLOOKUP($F272,licbarque97,3))</f>
        <v>MARGARIT  ORLANE</v>
      </c>
      <c r="I272" s="919" t="str">
        <f>IF(E272="","",VLOOKUP(E272,licbarque97,5))</f>
        <v>AMPUIS</v>
      </c>
      <c r="J272" s="648"/>
      <c r="K272" s="704">
        <v>2.6208333333333335E-3</v>
      </c>
      <c r="L272" s="704">
        <v>2.7850694444444442E-3</v>
      </c>
      <c r="M272" s="702">
        <f>SUM(K272:L272)</f>
        <v>5.4059027777777777E-3</v>
      </c>
      <c r="N272" s="891"/>
      <c r="O272" s="892"/>
      <c r="P272" s="920" t="s">
        <v>909</v>
      </c>
      <c r="Q272" s="67"/>
      <c r="R272" s="67"/>
      <c r="S272" s="67"/>
      <c r="T272" s="69"/>
    </row>
    <row r="273" spans="1:21" ht="13.05" customHeight="1">
      <c r="A273" s="644"/>
      <c r="B273" s="645"/>
      <c r="C273" s="646"/>
      <c r="D273" s="75"/>
      <c r="E273" s="921"/>
      <c r="F273" s="921"/>
      <c r="G273" s="922"/>
      <c r="H273" s="922"/>
      <c r="I273" s="922"/>
      <c r="J273" s="923"/>
      <c r="K273" s="924"/>
      <c r="L273" s="924"/>
      <c r="M273" s="663"/>
      <c r="N273" s="891"/>
      <c r="O273" s="892"/>
      <c r="P273" s="920"/>
      <c r="Q273" s="67"/>
      <c r="R273" s="67"/>
      <c r="S273" s="67"/>
      <c r="T273" s="69"/>
    </row>
    <row r="274" spans="1:21" ht="13.05" customHeight="1">
      <c r="A274" s="959" t="s">
        <v>487</v>
      </c>
      <c r="B274" s="960"/>
      <c r="C274" s="960"/>
      <c r="D274" s="960"/>
      <c r="E274" s="960"/>
      <c r="F274" s="960"/>
      <c r="G274" s="960"/>
      <c r="H274" s="960"/>
      <c r="I274" s="960"/>
      <c r="J274" s="960"/>
      <c r="K274" s="960"/>
      <c r="L274" s="960"/>
      <c r="M274" s="960"/>
      <c r="N274" s="960"/>
      <c r="O274" s="960"/>
      <c r="P274" s="170"/>
      <c r="Q274" s="67"/>
      <c r="R274" s="67"/>
      <c r="S274" s="67"/>
      <c r="T274" s="71"/>
      <c r="U274" s="917"/>
    </row>
    <row r="275" spans="1:21" ht="13.05" customHeight="1" thickBot="1">
      <c r="A275" s="117"/>
      <c r="B275" s="914"/>
      <c r="C275" s="914"/>
      <c r="D275" s="914"/>
      <c r="E275" s="914"/>
      <c r="F275" s="914"/>
      <c r="G275" s="914"/>
      <c r="H275" s="914"/>
      <c r="I275" s="914"/>
      <c r="J275" s="914"/>
      <c r="K275" s="914"/>
      <c r="L275" s="914"/>
      <c r="M275" s="914"/>
      <c r="N275" s="914"/>
      <c r="O275" s="914"/>
      <c r="P275" s="170"/>
      <c r="Q275" s="67"/>
      <c r="R275" s="67"/>
      <c r="S275" s="67"/>
      <c r="T275" s="71"/>
      <c r="U275" s="917"/>
    </row>
    <row r="276" spans="1:21" ht="13.05" customHeight="1" thickBot="1">
      <c r="A276" s="116"/>
      <c r="B276" s="75"/>
      <c r="C276" s="85"/>
      <c r="D276" s="79"/>
      <c r="E276" s="898"/>
      <c r="F276" s="899"/>
      <c r="G276" s="896" t="str">
        <f>IF($E276="","",VLOOKUP($E276,licbarque97,3))</f>
        <v/>
      </c>
      <c r="H276" s="896" t="str">
        <f>IF($F276="","",VLOOKUP($F276,licbarque97,3))</f>
        <v/>
      </c>
      <c r="I276" s="896" t="str">
        <f>IF(E276="","",VLOOKUP(E276,licbarque97,5))</f>
        <v/>
      </c>
      <c r="J276" s="635"/>
      <c r="K276" s="706"/>
      <c r="L276" s="706"/>
      <c r="M276" s="706"/>
      <c r="N276" s="892"/>
      <c r="O276" s="892"/>
      <c r="P276" s="170"/>
      <c r="Q276" s="67"/>
      <c r="R276" s="67"/>
      <c r="S276" s="67"/>
      <c r="T276" s="71"/>
    </row>
    <row r="277" spans="1:21" ht="13.05" customHeight="1">
      <c r="A277" s="116"/>
      <c r="B277" s="75"/>
      <c r="C277" s="85"/>
      <c r="D277" s="79"/>
      <c r="E277" s="633"/>
      <c r="F277" s="633"/>
      <c r="G277" s="632" t="str">
        <f t="shared" ref="G277" si="61">IF($E277="","",VLOOKUP($E277,licbarque97,3))</f>
        <v/>
      </c>
      <c r="H277" s="632" t="str">
        <f t="shared" ref="H277" si="62">IF($F277="","",VLOOKUP($F277,licbarque97,3))</f>
        <v/>
      </c>
      <c r="I277" s="632" t="str">
        <f t="shared" ref="I277" si="63">IF(E277="","",VLOOKUP(E277,licbarque97,5))</f>
        <v/>
      </c>
      <c r="J277" s="637"/>
      <c r="K277" s="705"/>
      <c r="L277" s="705"/>
      <c r="M277" s="706"/>
      <c r="N277" s="67"/>
      <c r="O277" s="67"/>
      <c r="P277" s="170"/>
      <c r="Q277" s="67"/>
      <c r="R277" s="67"/>
      <c r="S277" s="67"/>
      <c r="T277" s="71"/>
    </row>
    <row r="278" spans="1:21" ht="13.05" customHeight="1">
      <c r="A278" s="119"/>
      <c r="B278" s="73"/>
      <c r="C278" s="72"/>
      <c r="D278" s="72"/>
      <c r="E278" s="72"/>
      <c r="F278" s="72"/>
      <c r="G278" s="67"/>
      <c r="H278" s="67"/>
      <c r="I278" s="106"/>
      <c r="J278" s="72"/>
      <c r="K278" s="663"/>
      <c r="L278" s="663"/>
      <c r="M278" s="663"/>
      <c r="N278" s="67"/>
      <c r="O278" s="67"/>
      <c r="P278" s="170"/>
      <c r="Q278" s="67"/>
      <c r="R278" s="67"/>
      <c r="S278" s="67"/>
      <c r="T278" s="69"/>
    </row>
    <row r="279" spans="1:21" ht="13.05" customHeight="1">
      <c r="A279" s="959" t="s">
        <v>502</v>
      </c>
      <c r="B279" s="960"/>
      <c r="C279" s="960"/>
      <c r="D279" s="960"/>
      <c r="E279" s="960"/>
      <c r="F279" s="960"/>
      <c r="G279" s="960"/>
      <c r="H279" s="960"/>
      <c r="I279" s="960"/>
      <c r="J279" s="960"/>
      <c r="K279" s="960"/>
      <c r="L279" s="960"/>
      <c r="M279" s="960"/>
      <c r="N279" s="960"/>
      <c r="O279" s="960"/>
      <c r="P279" s="170"/>
      <c r="Q279" s="67"/>
      <c r="R279" s="67"/>
      <c r="S279" s="67"/>
      <c r="T279" s="71"/>
    </row>
    <row r="280" spans="1:21" ht="13.05" customHeight="1">
      <c r="A280" s="117"/>
      <c r="B280" s="914"/>
      <c r="C280" s="914"/>
      <c r="D280" s="914"/>
      <c r="E280" s="914"/>
      <c r="F280" s="914"/>
      <c r="G280" s="914"/>
      <c r="H280" s="914"/>
      <c r="I280" s="914"/>
      <c r="J280" s="914"/>
      <c r="K280" s="914"/>
      <c r="L280" s="914"/>
      <c r="M280" s="914"/>
      <c r="N280" s="914"/>
      <c r="O280" s="914"/>
      <c r="P280" s="170"/>
      <c r="Q280" s="67"/>
      <c r="R280" s="67"/>
      <c r="S280" s="67"/>
      <c r="T280" s="71"/>
    </row>
    <row r="281" spans="1:21" ht="13.05" customHeight="1">
      <c r="A281" s="116"/>
      <c r="B281" s="75"/>
      <c r="C281" s="99"/>
      <c r="D281" s="79"/>
      <c r="E281" s="1047">
        <v>1151</v>
      </c>
      <c r="F281" s="1047">
        <v>17084</v>
      </c>
      <c r="G281" s="904" t="str">
        <f>IF($E281="","",VLOOKUP($E281,licbarque97,3))</f>
        <v>CUTZACH AMELIE</v>
      </c>
      <c r="H281" s="904" t="str">
        <f>IF($F281="","",VLOOKUP($F281,licbarque97,3))</f>
        <v>MANZETTI   ADELINE</v>
      </c>
      <c r="I281" s="904" t="str">
        <f>IF(E281="","",VLOOKUP(E281,licbarque97,5))</f>
        <v>BLV</v>
      </c>
      <c r="J281" s="631"/>
      <c r="K281" s="702">
        <v>2.1689814814814814E-3</v>
      </c>
      <c r="L281" s="702">
        <v>2.1969907407407407E-3</v>
      </c>
      <c r="M281" s="702">
        <f>SUM(K281:L281)</f>
        <v>4.3659722222222225E-3</v>
      </c>
      <c r="N281" s="891"/>
      <c r="O281" s="892"/>
      <c r="P281" s="920">
        <v>1</v>
      </c>
      <c r="Q281" s="67"/>
      <c r="R281" s="67"/>
      <c r="S281" s="67"/>
      <c r="T281" s="69"/>
    </row>
    <row r="282" spans="1:21" ht="13.05" customHeight="1" thickBot="1">
      <c r="A282" s="116"/>
      <c r="B282" s="75"/>
      <c r="C282" s="99"/>
      <c r="D282" s="79"/>
      <c r="E282" s="1047">
        <v>12217</v>
      </c>
      <c r="F282" s="1047">
        <v>13640</v>
      </c>
      <c r="G282" s="905" t="str">
        <f>IF($E282="","",VLOOKUP($E282,licbarque97,3))</f>
        <v xml:space="preserve"> COLOMBIER ESTELLE</v>
      </c>
      <c r="H282" s="905" t="str">
        <f>IF($F282="","",VLOOKUP($F282,licbarque97,3))</f>
        <v>VENESSY  LAURA</v>
      </c>
      <c r="I282" s="905" t="str">
        <f>IF(E282="","",VLOOKUP(E282,licbarque97,5))</f>
        <v>ST ROMAIN</v>
      </c>
      <c r="J282" s="634"/>
      <c r="K282" s="705">
        <v>2.209375E-3</v>
      </c>
      <c r="L282" s="705">
        <v>2.1984953703703702E-3</v>
      </c>
      <c r="M282" s="702">
        <f>SUM(K282:L282)</f>
        <v>4.4078703703703702E-3</v>
      </c>
      <c r="N282" s="67"/>
      <c r="O282" s="67"/>
      <c r="P282" s="1066">
        <v>2</v>
      </c>
      <c r="Q282" s="67"/>
      <c r="R282" s="67"/>
      <c r="S282" s="67"/>
      <c r="T282" s="71"/>
    </row>
    <row r="283" spans="1:21" ht="13.05" customHeight="1">
      <c r="A283" s="116"/>
      <c r="B283" s="75"/>
      <c r="C283" s="99"/>
      <c r="D283" s="79"/>
      <c r="E283" s="1055">
        <v>11423</v>
      </c>
      <c r="F283" s="1058">
        <v>13219</v>
      </c>
      <c r="G283" s="1049" t="str">
        <f>IF($E283="","",VLOOKUP($E283,licbarque97,3))</f>
        <v>NORMAND EMILIE</v>
      </c>
      <c r="H283" s="1049" t="str">
        <f>IF($F283="","",VLOOKUP($F283,licbarque97,3))</f>
        <v>LAURENT  MAEVA</v>
      </c>
      <c r="I283" s="1049" t="str">
        <f>IF(E283="","",VLOOKUP(E283,licbarque97,5))</f>
        <v>CHASSE</v>
      </c>
      <c r="J283" s="1050"/>
      <c r="K283" s="1051">
        <v>2.2274305555555554E-3</v>
      </c>
      <c r="L283" s="1051">
        <v>2.2001157407407408E-3</v>
      </c>
      <c r="M283" s="706">
        <f>SUM(K283:L283)</f>
        <v>4.4275462962962957E-3</v>
      </c>
      <c r="N283" s="891"/>
      <c r="O283" s="892"/>
      <c r="P283" s="920">
        <v>3</v>
      </c>
      <c r="Q283" s="67"/>
      <c r="R283" s="67"/>
      <c r="S283" s="72"/>
      <c r="T283" s="69"/>
    </row>
    <row r="284" spans="1:21" ht="13.05" customHeight="1">
      <c r="A284" s="116"/>
      <c r="B284" s="75"/>
      <c r="C284" s="99"/>
      <c r="D284" s="79"/>
      <c r="E284" s="912">
        <v>12423</v>
      </c>
      <c r="F284" s="913">
        <v>13157</v>
      </c>
      <c r="G284" s="904" t="str">
        <f>IF($E284="","",VLOOKUP($E284,licbarque97,3))</f>
        <v>DREVET  HELOISE</v>
      </c>
      <c r="H284" s="904" t="str">
        <f>IF($F284="","",VLOOKUP($F284,licbarque97,3))</f>
        <v>CUERQ   EVA</v>
      </c>
      <c r="I284" s="904" t="str">
        <f>IF(E284="","",VLOOKUP(E284,licbarque97,5))</f>
        <v>AMPUIS</v>
      </c>
      <c r="J284" s="631"/>
      <c r="K284" s="702">
        <v>2.2660879629629628E-3</v>
      </c>
      <c r="L284" s="702">
        <v>2.2274305555555554E-3</v>
      </c>
      <c r="M284" s="702">
        <f>SUM(K284:L284)</f>
        <v>4.4935185185185182E-3</v>
      </c>
      <c r="N284" s="67"/>
      <c r="O284" s="67"/>
      <c r="P284" s="1066">
        <v>4</v>
      </c>
      <c r="Q284" s="67"/>
      <c r="R284" s="67"/>
      <c r="S284" s="67"/>
      <c r="T284" s="71"/>
    </row>
    <row r="285" spans="1:21" ht="13.05" customHeight="1">
      <c r="A285" s="116"/>
      <c r="B285" s="75"/>
      <c r="C285" s="99"/>
      <c r="D285" s="79"/>
      <c r="E285" s="1055">
        <v>1186</v>
      </c>
      <c r="F285" s="1058">
        <v>13342</v>
      </c>
      <c r="G285" s="905" t="str">
        <f>IF($E285="","",VLOOKUP($E285,licbarque97,3))</f>
        <v>LISON CORINNE</v>
      </c>
      <c r="H285" s="905" t="str">
        <f>IF($F285="","",VLOOKUP($F285,licbarque97,3))</f>
        <v>DREVON MARIE</v>
      </c>
      <c r="I285" s="905" t="str">
        <f>IF(E285="","",VLOOKUP(E285,licbarque97,5))</f>
        <v>GRIGNY</v>
      </c>
      <c r="J285" s="634"/>
      <c r="K285" s="705">
        <v>2.2656249999999998E-3</v>
      </c>
      <c r="L285" s="705">
        <v>2.2520833333333334E-3</v>
      </c>
      <c r="M285" s="702">
        <f>SUM(K285:L285)</f>
        <v>4.5177083333333336E-3</v>
      </c>
      <c r="N285" s="891"/>
      <c r="O285" s="892"/>
      <c r="P285" s="920">
        <v>5</v>
      </c>
      <c r="Q285" s="67"/>
      <c r="R285" s="67"/>
      <c r="S285" s="67"/>
      <c r="T285" s="71"/>
    </row>
    <row r="286" spans="1:21" ht="13.05" customHeight="1">
      <c r="A286" s="116"/>
      <c r="B286" s="75"/>
      <c r="C286" s="99"/>
      <c r="D286" s="79"/>
      <c r="E286" s="912">
        <v>11589</v>
      </c>
      <c r="F286" s="913">
        <v>1744</v>
      </c>
      <c r="G286" s="904" t="str">
        <f>IF($E286="","",VLOOKUP($E286,licbarque97,3))</f>
        <v>CUERQ JENNIE</v>
      </c>
      <c r="H286" s="904" t="str">
        <f>IF($F286="","",VLOOKUP($F286,licbarque97,3))</f>
        <v>MARGARIT CAROLINE</v>
      </c>
      <c r="I286" s="904" t="str">
        <f>IF(E286="","",VLOOKUP(E286,licbarque97,5))</f>
        <v>AMPUIS</v>
      </c>
      <c r="J286" s="631"/>
      <c r="K286" s="702">
        <v>2.2586805555555554E-3</v>
      </c>
      <c r="L286" s="702">
        <v>2.2748842592592595E-3</v>
      </c>
      <c r="M286" s="702">
        <f>SUM(K286:L286)</f>
        <v>4.5335648148148149E-3</v>
      </c>
      <c r="N286" s="67"/>
      <c r="O286" s="67"/>
      <c r="P286" s="1066">
        <v>6</v>
      </c>
      <c r="Q286" s="67"/>
      <c r="R286" s="67"/>
      <c r="S286" s="67"/>
      <c r="T286" s="71"/>
    </row>
    <row r="287" spans="1:21" ht="13.05" customHeight="1">
      <c r="A287" s="116"/>
      <c r="B287" s="75"/>
      <c r="C287" s="99"/>
      <c r="D287" s="79"/>
      <c r="E287" s="906">
        <v>13477</v>
      </c>
      <c r="F287" s="906">
        <v>1157</v>
      </c>
      <c r="G287" s="904" t="str">
        <f>IF($E287="","",VLOOKUP($E287,licbarque97,3))</f>
        <v>MANISSIER  VALERIE</v>
      </c>
      <c r="H287" s="904" t="str">
        <f>IF($F287="","",VLOOKUP($F287,licbarque97,3))</f>
        <v>ENGMANN PAULINE</v>
      </c>
      <c r="I287" s="904" t="str">
        <f>IF(E287="","",VLOOKUP(E287,licbarque97,5))</f>
        <v>NIEVROZ</v>
      </c>
      <c r="J287" s="631"/>
      <c r="K287" s="702">
        <v>2.3707175925925922E-3</v>
      </c>
      <c r="L287" s="702">
        <v>2.3723379629629628E-3</v>
      </c>
      <c r="M287" s="702">
        <f>SUM(K287:L287)</f>
        <v>4.743055555555555E-3</v>
      </c>
      <c r="N287" s="891"/>
      <c r="O287" s="892"/>
      <c r="P287" s="920">
        <v>7</v>
      </c>
      <c r="Q287" s="67"/>
      <c r="R287" s="67"/>
      <c r="S287" s="67"/>
      <c r="T287" s="71"/>
    </row>
    <row r="288" spans="1:21" ht="13.05" customHeight="1" thickBot="1">
      <c r="A288" s="116"/>
      <c r="B288" s="75"/>
      <c r="C288" s="99"/>
      <c r="D288" s="79"/>
      <c r="E288" s="909">
        <v>1371</v>
      </c>
      <c r="F288" s="900" t="s">
        <v>1092</v>
      </c>
      <c r="G288" s="904" t="str">
        <f>IF($E288="","",VLOOKUP($E288,licbarque97,3))</f>
        <v>COMBALUZIER  NADINE</v>
      </c>
      <c r="H288" s="904" t="str">
        <f>IF($F288="","",VLOOKUP($F288,licbarque97,3))</f>
        <v>DOMENACH  AUDREY</v>
      </c>
      <c r="I288" s="904" t="str">
        <f>IF(E288="","",VLOOKUP(E288,licbarque97,5))</f>
        <v>CHASSE</v>
      </c>
      <c r="J288" s="631"/>
      <c r="K288" s="702">
        <v>2.4112268518518515E-3</v>
      </c>
      <c r="L288" s="702">
        <v>2.3716435185185186E-3</v>
      </c>
      <c r="M288" s="702">
        <f>SUM(K288:L288)</f>
        <v>4.7828703703703696E-3</v>
      </c>
      <c r="N288" s="891"/>
      <c r="O288" s="891"/>
      <c r="P288" s="920">
        <v>8</v>
      </c>
      <c r="Q288" s="67"/>
      <c r="R288" s="67"/>
      <c r="S288" s="67"/>
      <c r="T288" s="71"/>
    </row>
    <row r="289" spans="1:20">
      <c r="A289" s="1052"/>
      <c r="B289" s="75"/>
      <c r="C289" s="99"/>
      <c r="D289" s="1052"/>
      <c r="E289" s="1056">
        <v>1806</v>
      </c>
      <c r="F289" s="1056">
        <v>13033</v>
      </c>
      <c r="G289" s="896" t="str">
        <f>IF($E289="","",VLOOKUP($E289,licbarque97,3))</f>
        <v>BAHLOUL ANISSA</v>
      </c>
      <c r="H289" s="904" t="str">
        <f>IF($F289="","",VLOOKUP($F289,licbarque97,3))</f>
        <v>VERGAS MORGANE</v>
      </c>
      <c r="I289" s="1060" t="str">
        <f>IF(E289="","",VLOOKUP(E289,licbarque97,5))</f>
        <v>AMPUIS</v>
      </c>
      <c r="J289" s="1061"/>
      <c r="K289" s="702">
        <v>2.4291666666666667E-3</v>
      </c>
      <c r="L289" s="1062">
        <v>2.4940972222222222E-3</v>
      </c>
      <c r="M289" s="702">
        <f>SUM(K289:L289)</f>
        <v>4.9232638888888885E-3</v>
      </c>
      <c r="P289" s="1067">
        <v>9</v>
      </c>
    </row>
    <row r="290" spans="1:20" ht="13.05" customHeight="1">
      <c r="A290" s="1053"/>
      <c r="D290" s="1054"/>
      <c r="E290" s="1057">
        <v>12852</v>
      </c>
      <c r="F290" s="1059" t="s">
        <v>1112</v>
      </c>
      <c r="G290" s="904" t="str">
        <f>IF($E290="","",VLOOKUP($E290,licbarque97,3))</f>
        <v>PAYET LEYA</v>
      </c>
      <c r="H290" s="904" t="str">
        <f>IF($F290="","",VLOOKUP($F290,licbarque97,3))</f>
        <v>D'ASTORG Charlotte</v>
      </c>
      <c r="I290" s="1068" t="s">
        <v>18</v>
      </c>
      <c r="J290" s="1059"/>
      <c r="K290" s="702">
        <v>2.8837962962962962E-3</v>
      </c>
      <c r="L290" s="1063">
        <v>2.9393518518518518E-3</v>
      </c>
      <c r="M290" s="702">
        <f>SUM(K290:L290)</f>
        <v>5.8231481481481485E-3</v>
      </c>
      <c r="N290" s="67"/>
      <c r="O290" s="67"/>
      <c r="P290" s="1066">
        <v>10</v>
      </c>
      <c r="Q290" s="67"/>
      <c r="R290" s="67"/>
      <c r="S290" s="67"/>
      <c r="T290" s="71"/>
    </row>
    <row r="291" spans="1:20" ht="13.05" customHeight="1">
      <c r="A291" s="119"/>
      <c r="B291" s="73"/>
      <c r="C291" s="72"/>
      <c r="D291" s="72"/>
      <c r="E291" s="72"/>
      <c r="F291" s="72"/>
      <c r="G291" s="67"/>
      <c r="H291" s="67"/>
      <c r="I291" s="106"/>
      <c r="J291" s="72"/>
      <c r="K291" s="663"/>
      <c r="L291" s="663"/>
      <c r="M291" s="663"/>
      <c r="N291" s="67"/>
      <c r="O291" s="67"/>
      <c r="P291" s="171"/>
      <c r="Q291" s="106"/>
      <c r="R291" s="106"/>
      <c r="S291" s="67"/>
      <c r="T291" s="69"/>
    </row>
    <row r="292" spans="1:20" ht="13.05" customHeight="1">
      <c r="A292" s="959" t="s">
        <v>503</v>
      </c>
      <c r="B292" s="960"/>
      <c r="C292" s="960"/>
      <c r="D292" s="960"/>
      <c r="E292" s="960"/>
      <c r="F292" s="960"/>
      <c r="G292" s="960"/>
      <c r="H292" s="960"/>
      <c r="I292" s="960"/>
      <c r="J292" s="960"/>
      <c r="K292" s="960"/>
      <c r="L292" s="960"/>
      <c r="M292" s="960"/>
      <c r="N292" s="960"/>
      <c r="O292" s="960"/>
      <c r="P292" s="171"/>
      <c r="Q292" s="106"/>
      <c r="R292" s="106"/>
      <c r="S292" s="67"/>
      <c r="T292" s="69"/>
    </row>
    <row r="293" spans="1:20" ht="13.05" customHeight="1" thickBot="1">
      <c r="A293" s="117"/>
      <c r="B293" s="914"/>
      <c r="C293" s="914"/>
      <c r="D293" s="914"/>
      <c r="E293" s="914"/>
      <c r="F293" s="914"/>
      <c r="G293" s="914"/>
      <c r="H293" s="914"/>
      <c r="I293" s="914"/>
      <c r="J293" s="914"/>
      <c r="K293" s="914"/>
      <c r="L293" s="914"/>
      <c r="M293" s="914"/>
      <c r="N293" s="914"/>
      <c r="O293" s="914"/>
      <c r="P293" s="171"/>
      <c r="Q293" s="106"/>
      <c r="R293" s="106"/>
      <c r="S293" s="67"/>
      <c r="T293" s="69"/>
    </row>
    <row r="294" spans="1:20" ht="13.05" customHeight="1">
      <c r="A294" s="117"/>
      <c r="B294" s="75"/>
      <c r="C294" s="85"/>
      <c r="D294" s="79"/>
      <c r="E294" s="901">
        <v>12642</v>
      </c>
      <c r="F294" s="901">
        <v>12818</v>
      </c>
      <c r="G294" s="896" t="str">
        <f>IF($E294="","",VLOOKUP($E294,licbarque97,3))</f>
        <v>MONIN JEREMY</v>
      </c>
      <c r="H294" s="896" t="str">
        <f>IF($F294="","",VLOOKUP($F294,licbarque97,3))</f>
        <v>MATRAT   HUGO</v>
      </c>
      <c r="I294" s="896" t="str">
        <f>IF(E294="","",VLOOKUP(E294,licbarque97,5))</f>
        <v>LOIRE</v>
      </c>
      <c r="J294" s="638"/>
      <c r="K294" s="706">
        <v>4.2862268518518518E-3</v>
      </c>
      <c r="L294" s="706">
        <v>4.3615740740740741E-3</v>
      </c>
      <c r="M294" s="706">
        <f>SUM(K294:L294)</f>
        <v>8.6478009259259268E-3</v>
      </c>
      <c r="N294" s="891"/>
      <c r="O294" s="892"/>
      <c r="P294" s="897">
        <v>1</v>
      </c>
      <c r="Q294" s="67"/>
      <c r="R294" s="67"/>
      <c r="S294" s="67"/>
      <c r="T294" s="69"/>
    </row>
    <row r="295" spans="1:20" ht="13.05" customHeight="1">
      <c r="A295" s="117"/>
      <c r="B295" s="75"/>
      <c r="C295" s="85"/>
      <c r="D295" s="79"/>
      <c r="E295" s="900">
        <v>12649</v>
      </c>
      <c r="F295" s="900">
        <v>1152</v>
      </c>
      <c r="G295" s="904" t="str">
        <f>IF($E295="","",VLOOKUP($E295,licbarque97,3))</f>
        <v>MARTINEZ    TOM</v>
      </c>
      <c r="H295" s="904" t="str">
        <f>IF($F295="","",VLOOKUP($F295,licbarque97,3))</f>
        <v>DELORD FANNY</v>
      </c>
      <c r="I295" s="904" t="str">
        <f>IF(E295="","",VLOOKUP(E295,licbarque97,5))</f>
        <v>NIEVROZ</v>
      </c>
      <c r="J295" s="636"/>
      <c r="K295" s="702">
        <v>4.5711805555555558E-3</v>
      </c>
      <c r="L295" s="702">
        <v>4.5212962962962958E-3</v>
      </c>
      <c r="M295" s="702">
        <f>SUM(K295:L295)</f>
        <v>9.0924768518518516E-3</v>
      </c>
      <c r="N295" s="891"/>
      <c r="O295" s="891"/>
      <c r="P295" s="897" t="s">
        <v>1104</v>
      </c>
      <c r="Q295" s="106"/>
      <c r="R295" s="106"/>
      <c r="S295" s="67"/>
      <c r="T295" s="69"/>
    </row>
    <row r="296" spans="1:20" ht="13.05" customHeight="1">
      <c r="A296" s="117"/>
      <c r="B296" s="75"/>
      <c r="C296" s="85"/>
      <c r="D296" s="79"/>
      <c r="E296" s="633"/>
      <c r="F296" s="633"/>
      <c r="G296" s="632" t="str">
        <f t="shared" ref="G296" si="64">IF($E296="","",VLOOKUP($E296,licbarque97,3))</f>
        <v/>
      </c>
      <c r="H296" s="632" t="str">
        <f t="shared" ref="H296" si="65">IF($F296="","",VLOOKUP($F296,licbarque97,3))</f>
        <v/>
      </c>
      <c r="I296" s="632" t="str">
        <f t="shared" ref="I296" si="66">IF(E296="","",VLOOKUP(E296,licbarque97,5))</f>
        <v/>
      </c>
      <c r="J296" s="639"/>
      <c r="K296" s="705"/>
      <c r="L296" s="705"/>
      <c r="M296" s="702"/>
      <c r="N296" s="67"/>
      <c r="O296" s="67"/>
      <c r="P296" s="172"/>
      <c r="Q296" s="106"/>
      <c r="R296" s="106"/>
      <c r="S296" s="67"/>
      <c r="T296" s="69"/>
    </row>
    <row r="297" spans="1:20" ht="13.05" customHeight="1">
      <c r="A297" s="117"/>
      <c r="B297" s="75"/>
      <c r="C297" s="85"/>
      <c r="D297" s="75"/>
      <c r="E297" s="540"/>
      <c r="F297" s="540"/>
      <c r="G297" s="927"/>
      <c r="H297" s="927"/>
      <c r="I297" s="927"/>
      <c r="J297" s="183"/>
      <c r="K297" s="697"/>
      <c r="L297" s="697"/>
      <c r="M297" s="663"/>
      <c r="N297" s="67"/>
      <c r="O297" s="67"/>
      <c r="P297" s="172"/>
      <c r="Q297" s="106"/>
      <c r="R297" s="106"/>
      <c r="S297" s="67"/>
      <c r="T297" s="69"/>
    </row>
    <row r="298" spans="1:20" ht="13.05" customHeight="1">
      <c r="A298" s="119"/>
      <c r="B298" s="73"/>
      <c r="C298" s="72"/>
      <c r="D298" s="72"/>
      <c r="E298" s="72"/>
      <c r="F298" s="72"/>
      <c r="G298" s="67"/>
      <c r="H298" s="67"/>
      <c r="I298" s="106"/>
      <c r="J298" s="72"/>
      <c r="K298" s="663"/>
      <c r="L298" s="663"/>
      <c r="M298" s="663"/>
      <c r="N298" s="67"/>
      <c r="O298" s="67"/>
      <c r="P298" s="170"/>
      <c r="Q298" s="67"/>
      <c r="R298" s="67"/>
      <c r="S298" s="67"/>
      <c r="T298" s="71"/>
    </row>
    <row r="299" spans="1:20" ht="13.05" customHeight="1">
      <c r="A299" s="959" t="s">
        <v>497</v>
      </c>
      <c r="B299" s="960"/>
      <c r="C299" s="960"/>
      <c r="D299" s="960"/>
      <c r="E299" s="960"/>
      <c r="F299" s="960"/>
      <c r="G299" s="960"/>
      <c r="H299" s="960"/>
      <c r="I299" s="960"/>
      <c r="J299" s="960"/>
      <c r="K299" s="960"/>
      <c r="L299" s="960"/>
      <c r="M299" s="960"/>
      <c r="N299" s="960"/>
      <c r="O299" s="960"/>
      <c r="P299" s="170"/>
      <c r="Q299" s="67"/>
      <c r="R299" s="895"/>
      <c r="S299" s="67"/>
      <c r="T299" s="71"/>
    </row>
    <row r="301" spans="1:20" ht="13.05" customHeight="1">
      <c r="A301" s="116"/>
      <c r="B301" s="75"/>
      <c r="C301" s="85"/>
      <c r="D301" s="79"/>
      <c r="E301" s="900">
        <v>1005</v>
      </c>
      <c r="F301" s="900">
        <v>1009</v>
      </c>
      <c r="G301" s="904" t="str">
        <f>IF($E301="","",VLOOKUP($E301,licbarque97,3))</f>
        <v>DREVET ANTOINE</v>
      </c>
      <c r="H301" s="904" t="str">
        <f>IF($F301="","",VLOOKUP($F301,licbarque97,3))</f>
        <v>MATRAT PASCAL</v>
      </c>
      <c r="I301" s="904" t="str">
        <f>IF(E301="","",VLOOKUP(E301,licbarque97,5))</f>
        <v>LOIRE</v>
      </c>
      <c r="J301" s="631"/>
      <c r="K301" s="702">
        <v>4.1835648148148144E-3</v>
      </c>
      <c r="L301" s="702">
        <v>4.2359953703703709E-3</v>
      </c>
      <c r="M301" s="702">
        <f>SUM(K301:L301)</f>
        <v>8.4195601851851862E-3</v>
      </c>
      <c r="N301" s="891"/>
      <c r="O301" s="892"/>
      <c r="P301" s="920">
        <v>1</v>
      </c>
      <c r="Q301" s="67"/>
      <c r="R301" s="67"/>
      <c r="S301" s="67"/>
      <c r="T301" s="71"/>
    </row>
    <row r="302" spans="1:20" ht="13.05" customHeight="1">
      <c r="A302" s="116"/>
      <c r="B302" s="75"/>
      <c r="C302" s="85"/>
      <c r="D302" s="910"/>
      <c r="E302" s="265">
        <v>1852</v>
      </c>
      <c r="F302" s="259">
        <v>1245</v>
      </c>
      <c r="G302" s="904" t="str">
        <f>IF($E302="","",VLOOKUP($E302,licbarque97,3))</f>
        <v>NORMAND GREGORY</v>
      </c>
      <c r="H302" s="904" t="str">
        <f>IF($F302="","",VLOOKUP($F302,licbarque97,3))</f>
        <v>NORMAND DAMIEN</v>
      </c>
      <c r="I302" s="904" t="str">
        <f>IF(E302="","",VLOOKUP(E302,licbarque97,5))</f>
        <v>CHASSE</v>
      </c>
      <c r="J302" s="631"/>
      <c r="K302" s="702">
        <v>4.2643518518518516E-3</v>
      </c>
      <c r="L302" s="702">
        <v>4.1886574074074074E-3</v>
      </c>
      <c r="M302" s="702">
        <f>SUM(K302:L302)</f>
        <v>8.4530092592592591E-3</v>
      </c>
      <c r="N302" s="891"/>
      <c r="O302" s="892"/>
      <c r="P302" s="920">
        <v>2</v>
      </c>
      <c r="Q302" s="67"/>
      <c r="R302" s="67"/>
      <c r="S302" s="67"/>
      <c r="T302" s="71"/>
    </row>
    <row r="303" spans="1:20" ht="13.05" customHeight="1">
      <c r="A303" s="116"/>
      <c r="B303" s="75"/>
      <c r="C303" s="85"/>
      <c r="D303" s="910"/>
      <c r="E303" s="900">
        <v>1376</v>
      </c>
      <c r="F303" s="900">
        <v>11067</v>
      </c>
      <c r="G303" s="905" t="str">
        <f>IF($E303="","",VLOOKUP($E303,licbarque97,3))</f>
        <v>COMBALUZIER THIERRY</v>
      </c>
      <c r="H303" s="905" t="str">
        <f>IF($F303="","",VLOOKUP($F303,licbarque97,3))</f>
        <v xml:space="preserve">ZOK  CEDRIC </v>
      </c>
      <c r="I303" s="905" t="str">
        <f>IF(E303="","",VLOOKUP(E303,licbarque97,5))</f>
        <v>CHASSE</v>
      </c>
      <c r="J303" s="634"/>
      <c r="K303" s="705">
        <v>4.4643518518518522E-3</v>
      </c>
      <c r="L303" s="705">
        <v>4.3746527777777785E-3</v>
      </c>
      <c r="M303" s="702">
        <f>SUM(K303:L303)</f>
        <v>8.8390046296296307E-3</v>
      </c>
      <c r="N303" s="891"/>
      <c r="O303" s="892"/>
      <c r="P303" s="920">
        <v>3</v>
      </c>
      <c r="Q303" s="67"/>
      <c r="R303" s="67"/>
      <c r="S303" s="67"/>
      <c r="T303" s="71"/>
    </row>
    <row r="304" spans="1:20" ht="13.05" customHeight="1" thickBot="1">
      <c r="A304" s="116"/>
      <c r="B304" s="75"/>
      <c r="C304" s="85"/>
      <c r="D304" s="79"/>
      <c r="E304" s="906">
        <v>1164</v>
      </c>
      <c r="F304" s="906">
        <v>1503</v>
      </c>
      <c r="G304" s="904" t="str">
        <f>IF($E304="","",VLOOKUP($E304,licbarque97,3))</f>
        <v>MARTINEZ ENRIQUE</v>
      </c>
      <c r="H304" s="904" t="str">
        <f>IF($F304="","",VLOOKUP($F304,licbarque97,3))</f>
        <v>PERRET PATRICK</v>
      </c>
      <c r="I304" s="904" t="str">
        <f>IF(E304="","",VLOOKUP(E304,licbarque97,5))</f>
        <v>NIEVROZ</v>
      </c>
      <c r="J304" s="631"/>
      <c r="K304" s="702">
        <v>4.3753472222222223E-3</v>
      </c>
      <c r="L304" s="702">
        <v>4.4895833333333333E-3</v>
      </c>
      <c r="M304" s="702">
        <f>SUM(K304:L304)</f>
        <v>8.8649305555555565E-3</v>
      </c>
      <c r="N304" s="67"/>
      <c r="O304" s="67"/>
      <c r="P304" s="920">
        <v>4</v>
      </c>
      <c r="Q304" s="67"/>
      <c r="R304" s="67"/>
      <c r="S304" s="67"/>
      <c r="T304" s="71"/>
    </row>
    <row r="305" spans="1:20" ht="13.05" customHeight="1">
      <c r="A305" s="116"/>
      <c r="B305" s="75"/>
      <c r="C305" s="85"/>
      <c r="D305" s="79"/>
      <c r="E305" s="906">
        <v>1218</v>
      </c>
      <c r="F305" s="906">
        <v>1220</v>
      </c>
      <c r="G305" s="1049" t="str">
        <f>IF($E305="","",VLOOKUP($E305,licbarque97,3))</f>
        <v>CELLERY  J.CHARLES</v>
      </c>
      <c r="H305" s="1049" t="str">
        <f>IF($F305="","",VLOOKUP($F305,licbarque97,3))</f>
        <v>PARENTI PAOLO</v>
      </c>
      <c r="I305" s="1049" t="str">
        <f>IF(E305="","",VLOOKUP(E305,licbarque97,5))</f>
        <v>GRIGNY</v>
      </c>
      <c r="J305" s="1050"/>
      <c r="K305" s="1051">
        <v>4.6184027777777777E-3</v>
      </c>
      <c r="L305" s="1051">
        <v>4.6181712962962964E-3</v>
      </c>
      <c r="M305" s="706">
        <f>SUM(K305:L305)</f>
        <v>9.2365740740740741E-3</v>
      </c>
      <c r="N305" s="891"/>
      <c r="O305" s="892"/>
      <c r="P305" s="920">
        <v>5</v>
      </c>
      <c r="Q305" s="67"/>
      <c r="R305" s="67"/>
      <c r="S305" s="67"/>
      <c r="T305" s="71"/>
    </row>
    <row r="306" spans="1:20" ht="13.05" customHeight="1">
      <c r="A306" s="116"/>
      <c r="B306" s="75"/>
      <c r="C306" s="85"/>
      <c r="D306" s="79"/>
      <c r="E306" s="900">
        <v>13040</v>
      </c>
      <c r="F306" s="900" t="s">
        <v>1098</v>
      </c>
      <c r="G306" s="904" t="str">
        <f>IF($E306="","",VLOOKUP($E306,licbarque97,3))</f>
        <v>LAGOUCHE OLIVIER</v>
      </c>
      <c r="H306" s="904" t="str">
        <f>IF($F306="","",VLOOKUP($F306,licbarque97,3))</f>
        <v>LORANS DAVY</v>
      </c>
      <c r="I306" s="904" t="str">
        <f>IF(E306="","",VLOOKUP(E306,licbarque97,5))</f>
        <v>CALUIRE</v>
      </c>
      <c r="J306" s="631"/>
      <c r="K306" s="702">
        <v>5.1903935185185187E-3</v>
      </c>
      <c r="L306" s="702">
        <v>5.2646990740740744E-3</v>
      </c>
      <c r="M306" s="702">
        <f>SUM(K306:L306)</f>
        <v>1.0455092592592592E-2</v>
      </c>
      <c r="N306" s="891"/>
      <c r="O306" s="892"/>
      <c r="P306" s="920">
        <v>6</v>
      </c>
      <c r="Q306" s="67"/>
      <c r="R306" s="67"/>
      <c r="S306" s="67"/>
      <c r="T306" s="71"/>
    </row>
    <row r="307" spans="1:20" ht="13.05" customHeight="1">
      <c r="A307" s="116"/>
      <c r="B307" s="75"/>
      <c r="C307" s="85"/>
      <c r="D307" s="85"/>
      <c r="E307" s="85"/>
      <c r="F307" s="85"/>
      <c r="G307" s="86"/>
      <c r="H307" s="86"/>
      <c r="I307" s="87"/>
      <c r="J307" s="72"/>
      <c r="K307" s="663"/>
      <c r="L307" s="663"/>
      <c r="M307" s="663"/>
      <c r="N307" s="72"/>
      <c r="O307" s="72"/>
      <c r="P307" s="170"/>
      <c r="Q307" s="67"/>
      <c r="R307" s="67"/>
      <c r="S307" s="67"/>
      <c r="T307" s="71"/>
    </row>
    <row r="308" spans="1:20" ht="13.05" customHeight="1">
      <c r="A308" s="959" t="s">
        <v>504</v>
      </c>
      <c r="B308" s="960"/>
      <c r="C308" s="960"/>
      <c r="D308" s="960"/>
      <c r="E308" s="960"/>
      <c r="F308" s="960"/>
      <c r="G308" s="960"/>
      <c r="H308" s="960"/>
      <c r="I308" s="960"/>
      <c r="J308" s="960"/>
      <c r="K308" s="960"/>
      <c r="L308" s="960"/>
      <c r="M308" s="960"/>
      <c r="N308" s="960"/>
      <c r="O308" s="960"/>
      <c r="P308" s="170"/>
      <c r="Q308" s="67"/>
      <c r="R308" s="67"/>
      <c r="S308" s="67"/>
      <c r="T308" s="71"/>
    </row>
    <row r="310" spans="1:20" ht="13.05" customHeight="1">
      <c r="A310" s="116"/>
      <c r="B310" s="75"/>
      <c r="C310" s="85"/>
      <c r="D310" s="79"/>
      <c r="E310" s="900">
        <v>1022</v>
      </c>
      <c r="F310" s="900">
        <v>11191</v>
      </c>
      <c r="G310" s="904" t="str">
        <f>IF($E310="","",VLOOKUP($E310,licbarque97,3))</f>
        <v>MATRAT NICOLAS</v>
      </c>
      <c r="H310" s="904" t="str">
        <f>IF($F310="","",VLOOKUP($F310,licbarque97,3))</f>
        <v>MONIN SEBASTIEN</v>
      </c>
      <c r="I310" s="904" t="str">
        <f>IF(E310="","",VLOOKUP(E310,licbarque97,5))</f>
        <v>LOIRE</v>
      </c>
      <c r="J310" s="631"/>
      <c r="K310" s="702">
        <v>4.0667824074074078E-3</v>
      </c>
      <c r="L310" s="702">
        <v>4.1594907407407405E-3</v>
      </c>
      <c r="M310" s="702">
        <f>SUM(K310:L310)</f>
        <v>8.2262731481481492E-3</v>
      </c>
      <c r="N310" s="891"/>
      <c r="O310" s="892"/>
      <c r="P310" s="920">
        <v>1</v>
      </c>
      <c r="Q310" s="67"/>
      <c r="R310" s="67"/>
      <c r="S310" s="67"/>
      <c r="T310" s="71"/>
    </row>
    <row r="311" spans="1:20" ht="13.05" customHeight="1">
      <c r="A311" s="119"/>
      <c r="B311" s="73"/>
      <c r="C311" s="72"/>
      <c r="D311" s="79"/>
      <c r="E311" s="263">
        <v>12240</v>
      </c>
      <c r="F311" s="260">
        <v>11768</v>
      </c>
      <c r="G311" s="904" t="str">
        <f>IF($E311="","",VLOOKUP($E311,licbarque97,3))</f>
        <v>DREVET AXEL</v>
      </c>
      <c r="H311" s="904" t="str">
        <f>IF($F311="","",VLOOKUP($F311,licbarque97,3))</f>
        <v>CUERQ JORDAN</v>
      </c>
      <c r="I311" s="904" t="str">
        <f>IF(E311="","",VLOOKUP(E311,licbarque97,5))</f>
        <v>AMPUIS</v>
      </c>
      <c r="J311" s="631"/>
      <c r="K311" s="702">
        <v>4.2315972222222225E-3</v>
      </c>
      <c r="L311" s="702">
        <v>4.1684027777777778E-3</v>
      </c>
      <c r="M311" s="702">
        <f>SUM(K311:L311)</f>
        <v>8.4000000000000012E-3</v>
      </c>
      <c r="N311" s="891"/>
      <c r="O311" s="892"/>
      <c r="P311" s="920">
        <v>2</v>
      </c>
      <c r="Q311" s="67"/>
      <c r="R311" s="67"/>
      <c r="S311" s="67"/>
      <c r="T311" s="71"/>
    </row>
    <row r="312" spans="1:20" ht="13.05" customHeight="1">
      <c r="A312" s="119"/>
      <c r="B312" s="73"/>
      <c r="C312" s="72"/>
      <c r="D312" s="79"/>
      <c r="E312" s="1047">
        <v>1235</v>
      </c>
      <c r="F312" s="1047">
        <v>11533</v>
      </c>
      <c r="G312" s="904" t="str">
        <f>IF($E312="","",VLOOKUP($E312,licbarque97,3))</f>
        <v>COLOMBIER FRANCK</v>
      </c>
      <c r="H312" s="904" t="str">
        <f>IF($F312="","",VLOOKUP($F312,licbarque97,3))</f>
        <v>PEROTINO CEDRIC</v>
      </c>
      <c r="I312" s="904" t="str">
        <f>IF(E312="","",VLOOKUP(E312,licbarque97,5))</f>
        <v>ST ROMAIN</v>
      </c>
      <c r="J312" s="631"/>
      <c r="K312" s="702">
        <v>4.2123842592592595E-3</v>
      </c>
      <c r="L312" s="702">
        <v>4.2292824074074073E-3</v>
      </c>
      <c r="M312" s="702">
        <f>SUM(K312:L312)</f>
        <v>8.4416666666666668E-3</v>
      </c>
      <c r="N312" s="891"/>
      <c r="O312" s="892"/>
      <c r="P312" s="920">
        <v>3</v>
      </c>
      <c r="Q312" s="67"/>
      <c r="R312" s="67"/>
      <c r="S312" s="67"/>
      <c r="T312" s="71"/>
    </row>
    <row r="313" spans="1:20" ht="13.05" customHeight="1">
      <c r="A313" s="119"/>
      <c r="B313" s="73"/>
      <c r="C313" s="72"/>
      <c r="D313" s="79"/>
      <c r="E313" s="1046">
        <v>1219</v>
      </c>
      <c r="F313" s="1048">
        <v>12401</v>
      </c>
      <c r="G313" s="904" t="str">
        <f>IF($E313="","",VLOOKUP($E313,licbarque97,3))</f>
        <v>CUERQ LUC</v>
      </c>
      <c r="H313" s="904" t="str">
        <f>IF($F313="","",VLOOKUP($F313,licbarque97,3))</f>
        <v>FROUGEROUX J. MICHEL</v>
      </c>
      <c r="I313" s="904" t="str">
        <f>IF(E313="","",VLOOKUP(E313,licbarque97,5))</f>
        <v>GRIGNY</v>
      </c>
      <c r="J313" s="631"/>
      <c r="K313" s="702">
        <v>4.7251157407407407E-3</v>
      </c>
      <c r="L313" s="702">
        <v>4.8796296296296296E-3</v>
      </c>
      <c r="M313" s="702">
        <f>SUM(K313:L313)</f>
        <v>9.6047453703703711E-3</v>
      </c>
      <c r="N313" s="891"/>
      <c r="O313" s="892"/>
      <c r="P313" s="920">
        <v>4</v>
      </c>
      <c r="Q313" s="67"/>
      <c r="R313" s="67"/>
      <c r="S313" s="67"/>
      <c r="T313" s="71"/>
    </row>
    <row r="314" spans="1:20" ht="13.05" customHeight="1" thickBot="1">
      <c r="A314" s="119"/>
      <c r="B314" s="73"/>
      <c r="C314" s="72"/>
      <c r="D314" s="79"/>
      <c r="E314" s="900">
        <v>1010</v>
      </c>
      <c r="F314" s="900" t="s">
        <v>1118</v>
      </c>
      <c r="G314" s="905" t="str">
        <f>IF($E314="","",VLOOKUP($E314,licbarque97,3))</f>
        <v>BERAUD GERARD</v>
      </c>
      <c r="H314" s="905" t="str">
        <f>IF($F314="","",VLOOKUP($F314,licbarque97,3))</f>
        <v>BERAUD LOIC</v>
      </c>
      <c r="I314" s="905" t="str">
        <f>IF(E314="","",VLOOKUP(E314,licbarque97,5))</f>
        <v>LOIRE</v>
      </c>
      <c r="J314" s="634"/>
      <c r="K314" s="705">
        <v>5.4513888888888893E-3</v>
      </c>
      <c r="L314" s="705">
        <v>4.4745370370370373E-3</v>
      </c>
      <c r="M314" s="702">
        <f>SUM(K314:L314)</f>
        <v>9.9259259259259266E-3</v>
      </c>
      <c r="N314" s="891"/>
      <c r="O314" s="892"/>
      <c r="P314" s="170" t="s">
        <v>1132</v>
      </c>
      <c r="Q314" s="67"/>
      <c r="R314" s="67"/>
      <c r="S314" s="67"/>
      <c r="T314" s="71"/>
    </row>
    <row r="315" spans="1:20" ht="13.05" customHeight="1" thickBot="1">
      <c r="A315" s="119"/>
      <c r="B315" s="73"/>
      <c r="C315" s="72"/>
      <c r="D315" s="79"/>
      <c r="E315" s="263" t="s">
        <v>1110</v>
      </c>
      <c r="F315" t="s">
        <v>1112</v>
      </c>
      <c r="G315" s="896" t="s">
        <v>1131</v>
      </c>
      <c r="H315" s="896" t="str">
        <f>IF($F315="","",VLOOKUP($F315,licbarque97,3))</f>
        <v>D'ASTORG Charlotte</v>
      </c>
      <c r="I315" s="896" t="str">
        <f>IF(E315="","",VLOOKUP(E315,licbarque97,5))</f>
        <v>CALUIRE</v>
      </c>
      <c r="J315" s="630"/>
      <c r="K315" s="706">
        <v>5.3315972222222219E-3</v>
      </c>
      <c r="L315" s="706">
        <v>5.3217592592592596E-3</v>
      </c>
      <c r="M315" s="702">
        <f>SUM(K315:L315)</f>
        <v>1.0653356481481482E-2</v>
      </c>
      <c r="N315" s="891"/>
      <c r="O315" s="892"/>
      <c r="P315" s="897" t="s">
        <v>909</v>
      </c>
      <c r="Q315" s="67"/>
      <c r="R315" s="67"/>
      <c r="S315" s="67"/>
      <c r="T315" s="71"/>
    </row>
    <row r="316" spans="1:20" ht="13.05" customHeight="1">
      <c r="A316" s="119"/>
      <c r="B316" s="73"/>
      <c r="C316" s="72"/>
      <c r="D316" s="72"/>
      <c r="E316" s="72"/>
      <c r="F316" s="72"/>
      <c r="G316" s="67"/>
      <c r="H316" s="67"/>
      <c r="I316" s="106"/>
      <c r="J316" s="72"/>
      <c r="K316" s="663"/>
      <c r="L316" s="663"/>
      <c r="M316" s="663"/>
      <c r="N316" s="67"/>
      <c r="O316" s="67"/>
      <c r="P316" s="173"/>
      <c r="Q316" s="67"/>
      <c r="R316" s="67"/>
      <c r="S316" s="67"/>
      <c r="T316" s="71"/>
    </row>
    <row r="317" spans="1:20" ht="13.05" customHeight="1">
      <c r="A317" s="73"/>
      <c r="B317" s="73"/>
      <c r="C317" s="72"/>
      <c r="D317" s="72"/>
      <c r="E317" s="72"/>
      <c r="F317" s="72"/>
      <c r="G317" s="67"/>
      <c r="H317" s="67"/>
      <c r="I317" s="106"/>
      <c r="J317" s="72"/>
      <c r="K317" s="663"/>
      <c r="L317" s="663"/>
      <c r="M317" s="663"/>
      <c r="N317" s="72"/>
      <c r="O317" s="72"/>
      <c r="P317" s="67"/>
      <c r="Q317" s="67"/>
      <c r="R317" s="67"/>
      <c r="S317" s="67"/>
      <c r="T317" s="71"/>
    </row>
    <row r="318" spans="1:20" ht="13.05" customHeight="1">
      <c r="A318" s="73"/>
      <c r="B318" s="73"/>
      <c r="C318" s="72"/>
      <c r="D318" s="72"/>
      <c r="E318" s="72"/>
      <c r="F318" s="72"/>
      <c r="G318" s="106"/>
      <c r="H318" s="67"/>
      <c r="I318" s="106"/>
      <c r="J318" s="72"/>
      <c r="K318" s="663"/>
      <c r="L318" s="663"/>
      <c r="M318" s="663"/>
      <c r="N318" s="72"/>
      <c r="O318" s="72"/>
      <c r="P318" s="67"/>
      <c r="Q318" s="67"/>
      <c r="R318" s="67"/>
      <c r="S318" s="67"/>
      <c r="T318" s="71"/>
    </row>
    <row r="319" spans="1:20" ht="11.1" customHeight="1">
      <c r="A319" s="73"/>
      <c r="B319" s="73"/>
      <c r="C319" s="72"/>
      <c r="D319" s="72"/>
      <c r="E319" s="72"/>
      <c r="F319" s="72"/>
      <c r="G319" s="67"/>
      <c r="H319" s="67"/>
      <c r="I319" s="106"/>
      <c r="J319" s="72"/>
      <c r="K319" s="663"/>
      <c r="L319" s="663"/>
      <c r="M319" s="663"/>
      <c r="N319" s="72"/>
      <c r="O319" s="72"/>
      <c r="P319" s="67"/>
      <c r="Q319" s="67"/>
      <c r="R319" s="67"/>
      <c r="S319" s="67"/>
      <c r="T319" s="71"/>
    </row>
    <row r="320" spans="1:20" ht="11.1" customHeight="1">
      <c r="A320" s="73"/>
      <c r="B320" s="73"/>
      <c r="C320" s="72"/>
      <c r="D320" s="72"/>
      <c r="E320" s="72"/>
      <c r="F320" s="72"/>
      <c r="G320" s="106"/>
      <c r="H320" s="106"/>
      <c r="I320" s="106"/>
      <c r="J320" s="72"/>
      <c r="K320" s="663"/>
      <c r="L320" s="663"/>
      <c r="M320" s="663"/>
      <c r="N320" s="72"/>
      <c r="O320" s="72"/>
      <c r="P320" s="67"/>
      <c r="Q320" s="67"/>
      <c r="R320" s="67"/>
      <c r="S320" s="67"/>
      <c r="T320" s="69"/>
    </row>
    <row r="321" spans="1:20" ht="11.1" customHeight="1">
      <c r="A321" s="73"/>
      <c r="B321" s="73"/>
      <c r="C321" s="72"/>
      <c r="D321" s="72"/>
      <c r="E321" s="72"/>
      <c r="F321" s="72"/>
      <c r="G321" s="67"/>
      <c r="H321" s="67"/>
      <c r="I321" s="106"/>
      <c r="J321" s="72"/>
      <c r="K321" s="663"/>
      <c r="L321" s="663"/>
      <c r="M321" s="663"/>
      <c r="N321" s="72"/>
      <c r="O321" s="72"/>
      <c r="P321" s="67"/>
      <c r="Q321" s="67"/>
      <c r="R321" s="67"/>
      <c r="S321" s="67"/>
      <c r="T321" s="71"/>
    </row>
    <row r="322" spans="1:20">
      <c r="A322" s="73"/>
      <c r="B322" s="73"/>
      <c r="C322" s="72"/>
      <c r="D322" s="72"/>
      <c r="E322" s="72"/>
      <c r="F322" s="72"/>
      <c r="G322" s="67"/>
      <c r="H322" s="67"/>
      <c r="I322" s="106"/>
      <c r="J322" s="72"/>
      <c r="K322" s="663"/>
      <c r="L322" s="663"/>
      <c r="M322" s="663"/>
      <c r="N322" s="72"/>
      <c r="O322" s="72"/>
      <c r="P322" s="67"/>
      <c r="Q322" s="67"/>
      <c r="R322" s="67"/>
      <c r="S322" s="67"/>
      <c r="T322" s="69"/>
    </row>
    <row r="323" spans="1:20">
      <c r="A323" s="73"/>
      <c r="B323" s="73"/>
      <c r="C323" s="72"/>
      <c r="D323" s="72"/>
      <c r="E323" s="72"/>
      <c r="F323" s="72"/>
      <c r="G323" s="67"/>
      <c r="H323" s="67"/>
      <c r="I323" s="106"/>
      <c r="J323" s="72"/>
      <c r="K323" s="663"/>
      <c r="L323" s="663"/>
      <c r="M323" s="663"/>
      <c r="N323" s="72"/>
      <c r="O323" s="72"/>
      <c r="P323" s="67"/>
      <c r="Q323" s="67"/>
      <c r="R323" s="67"/>
      <c r="S323" s="67"/>
      <c r="T323" s="69"/>
    </row>
  </sheetData>
  <sortState xmlns:xlrd2="http://schemas.microsoft.com/office/spreadsheetml/2017/richdata2" ref="C263:M266">
    <sortCondition ref="M263:M266"/>
  </sortState>
  <mergeCells count="10">
    <mergeCell ref="A2:O2"/>
    <mergeCell ref="A261:O261"/>
    <mergeCell ref="A268:O268"/>
    <mergeCell ref="A274:O274"/>
    <mergeCell ref="A308:O308"/>
    <mergeCell ref="A260:M260"/>
    <mergeCell ref="A3:O3"/>
    <mergeCell ref="A292:O292"/>
    <mergeCell ref="A279:O279"/>
    <mergeCell ref="A299:O299"/>
  </mergeCells>
  <phoneticPr fontId="42" type="noConversion"/>
  <pageMargins left="0" right="0" top="0.35433070866141736" bottom="0.35433070866141736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85C6E-9073-4A3B-BF4D-4F6FC8403487}">
  <sheetPr>
    <tabColor rgb="FF00B0F0"/>
  </sheetPr>
  <dimension ref="A1:Y63"/>
  <sheetViews>
    <sheetView workbookViewId="0">
      <selection activeCell="M44" sqref="M44"/>
    </sheetView>
  </sheetViews>
  <sheetFormatPr baseColWidth="10" defaultColWidth="11.44140625" defaultRowHeight="12" customHeight="1"/>
  <cols>
    <col min="1" max="1" width="8.77734375" style="269" customWidth="1"/>
    <col min="2" max="2" width="8.77734375" style="244" customWidth="1"/>
    <col min="3" max="3" width="25.77734375" style="244" customWidth="1"/>
    <col min="4" max="4" width="8.77734375" style="270" customWidth="1"/>
    <col min="5" max="5" width="25.77734375" style="271" customWidth="1"/>
    <col min="6" max="6" width="8.44140625" style="270" customWidth="1"/>
    <col min="7" max="7" width="12.77734375" style="242" customWidth="1"/>
    <col min="8" max="8" width="12.77734375" style="272" customWidth="1"/>
    <col min="9" max="9" width="12.77734375" style="714" bestFit="1" customWidth="1"/>
    <col min="10" max="10" width="7.44140625" style="357" customWidth="1"/>
    <col min="11" max="11" width="10.77734375" style="421" customWidth="1"/>
    <col min="12" max="12" width="11.44140625" style="243"/>
    <col min="13" max="13" width="11.44140625" style="241"/>
    <col min="14" max="14" width="13.44140625" style="242" customWidth="1"/>
    <col min="15" max="16384" width="11.44140625" style="242"/>
  </cols>
  <sheetData>
    <row r="1" spans="1:25" ht="25.05" customHeight="1">
      <c r="A1" s="946" t="str">
        <f ca="1">MID(CELL("filename",$A$1),FIND("]",CELL("filename",$A$1))+1,32)&amp;" "&amp;AN</f>
        <v>Coupe de France 2026</v>
      </c>
      <c r="B1" s="947"/>
      <c r="C1" s="947"/>
      <c r="D1" s="947"/>
      <c r="E1" s="947"/>
      <c r="F1" s="947"/>
      <c r="G1" s="947"/>
      <c r="H1" s="947"/>
      <c r="I1" s="947"/>
      <c r="J1" s="947"/>
      <c r="K1" s="948"/>
      <c r="L1" s="240"/>
    </row>
    <row r="2" spans="1:25" ht="15" customHeight="1" thickBot="1">
      <c r="A2" s="649" t="s">
        <v>666</v>
      </c>
      <c r="B2" s="650" t="s">
        <v>667</v>
      </c>
      <c r="C2" s="650" t="s">
        <v>668</v>
      </c>
      <c r="D2" s="650" t="s">
        <v>669</v>
      </c>
      <c r="E2" s="650" t="s">
        <v>670</v>
      </c>
      <c r="F2" s="650" t="s">
        <v>671</v>
      </c>
      <c r="G2" s="650" t="s">
        <v>672</v>
      </c>
      <c r="H2" s="650" t="s">
        <v>673</v>
      </c>
      <c r="I2" s="708" t="s">
        <v>476</v>
      </c>
      <c r="J2" s="651" t="s">
        <v>557</v>
      </c>
      <c r="K2" s="652" t="s">
        <v>630</v>
      </c>
      <c r="L2" s="240"/>
    </row>
    <row r="3" spans="1:25" s="245" customFormat="1" ht="20.100000000000001" customHeight="1">
      <c r="A3" s="950" t="s">
        <v>515</v>
      </c>
      <c r="B3" s="951"/>
      <c r="C3" s="951"/>
      <c r="D3" s="951"/>
      <c r="E3" s="951"/>
      <c r="F3" s="951"/>
      <c r="G3" s="951"/>
      <c r="H3" s="951"/>
      <c r="I3" s="951"/>
      <c r="J3" s="951"/>
      <c r="K3" s="952"/>
      <c r="L3" s="243"/>
      <c r="M3" s="273"/>
    </row>
    <row r="4" spans="1:25" ht="12" customHeight="1">
      <c r="A4" s="249"/>
      <c r="B4" s="250"/>
      <c r="C4" s="260" t="str">
        <f>IF($A4="","",VLOOKUP($A4,licbarque97,3))</f>
        <v/>
      </c>
      <c r="D4" s="260" t="str">
        <f>IF(A4="","",VLOOKUP(A4,licbarque97,6))</f>
        <v/>
      </c>
      <c r="E4" s="260" t="str">
        <f>IF($B4="","",VLOOKUP($B4,licbarque97,3))</f>
        <v/>
      </c>
      <c r="F4" s="260" t="str">
        <f>IF(B4="","",VLOOKUP(B4,licbarque97,6))</f>
        <v/>
      </c>
      <c r="G4" s="260" t="str">
        <f t="shared" ref="G4:H8" si="0">IF(A4="","",VLOOKUP(A4,licbarque97,5))</f>
        <v/>
      </c>
      <c r="H4" s="264" t="str">
        <f t="shared" si="0"/>
        <v/>
      </c>
      <c r="I4" s="710"/>
      <c r="J4" s="653" t="str">
        <f>IF(I4="","",RANK(I4,$I$4:$I$8,1))</f>
        <v/>
      </c>
      <c r="K4" s="656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</row>
    <row r="5" spans="1:25" ht="12" customHeight="1">
      <c r="A5" s="249"/>
      <c r="B5" s="250"/>
      <c r="C5" s="260" t="str">
        <f>IF($A5="","",VLOOKUP($A5,licbarque97,3))</f>
        <v/>
      </c>
      <c r="D5" s="260" t="str">
        <f>IF(A5="","",VLOOKUP(A5,licbarque97,6))</f>
        <v/>
      </c>
      <c r="E5" s="260" t="str">
        <f>IF($B5="","",VLOOKUP($B5,licbarque97,3))</f>
        <v/>
      </c>
      <c r="F5" s="260" t="str">
        <f>IF(B5="","",VLOOKUP(B5,licbarque97,6))</f>
        <v/>
      </c>
      <c r="G5" s="260" t="str">
        <f t="shared" si="0"/>
        <v/>
      </c>
      <c r="H5" s="264" t="str">
        <f t="shared" si="0"/>
        <v/>
      </c>
      <c r="I5" s="710"/>
      <c r="J5" s="655" t="str">
        <f t="shared" ref="J5:J8" si="1">IF(I5="","",RANK(I5,$I$4:$I$8,1))</f>
        <v/>
      </c>
      <c r="K5" s="656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</row>
    <row r="6" spans="1:25" ht="13.05" customHeight="1">
      <c r="A6" s="249"/>
      <c r="B6" s="250"/>
      <c r="C6" s="260" t="str">
        <f>IF($A6="","",VLOOKUP($A6,licbarque97,3))</f>
        <v/>
      </c>
      <c r="D6" s="260" t="str">
        <f>IF(A6="","",VLOOKUP(A6,licbarque97,6))</f>
        <v/>
      </c>
      <c r="E6" s="260" t="str">
        <f>IF($B6="","",VLOOKUP($B6,licbarque97,3))</f>
        <v/>
      </c>
      <c r="F6" s="260" t="str">
        <f>IF(B6="","",VLOOKUP(B6,licbarque97,6))</f>
        <v/>
      </c>
      <c r="G6" s="260" t="str">
        <f t="shared" si="0"/>
        <v/>
      </c>
      <c r="H6" s="264" t="str">
        <f t="shared" si="0"/>
        <v/>
      </c>
      <c r="I6" s="756"/>
      <c r="J6" s="655" t="str">
        <f t="shared" si="1"/>
        <v/>
      </c>
      <c r="K6" s="658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</row>
    <row r="7" spans="1:25" ht="12" customHeight="1">
      <c r="A7" s="247"/>
      <c r="B7" s="248"/>
      <c r="C7" s="260" t="str">
        <f>IF($A7="","",VLOOKUP($A7,licbarque97,3))</f>
        <v/>
      </c>
      <c r="D7" s="260" t="str">
        <f>IF(A7="","",VLOOKUP(A7,licbarque97,6))</f>
        <v/>
      </c>
      <c r="E7" s="260" t="str">
        <f>IF($B7="","",VLOOKUP($B7,licbarque97,3))</f>
        <v/>
      </c>
      <c r="F7" s="260" t="str">
        <f>IF(B7="","",VLOOKUP(B7,licbarque97,6))</f>
        <v/>
      </c>
      <c r="G7" s="260" t="str">
        <f t="shared" si="0"/>
        <v/>
      </c>
      <c r="H7" s="264" t="str">
        <f t="shared" si="0"/>
        <v/>
      </c>
      <c r="I7" s="710"/>
      <c r="J7" s="655" t="str">
        <f t="shared" si="1"/>
        <v/>
      </c>
      <c r="K7" s="656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</row>
    <row r="8" spans="1:25" s="245" customFormat="1" ht="20.100000000000001" customHeight="1" thickBot="1">
      <c r="A8" s="252"/>
      <c r="B8" s="253"/>
      <c r="C8" s="261" t="str">
        <f t="shared" ref="C8" si="2">IF($A8="","",VLOOKUP($A8,licbarque97,3))</f>
        <v/>
      </c>
      <c r="D8" s="261" t="str">
        <f t="shared" ref="D8" si="3">IF(A8="","",VLOOKUP(A8,licbarque97,6))</f>
        <v/>
      </c>
      <c r="E8" s="261" t="str">
        <f t="shared" ref="E8" si="4">IF($B8="","",VLOOKUP($B8,licbarque97,3))</f>
        <v/>
      </c>
      <c r="F8" s="261" t="str">
        <f t="shared" ref="F8" si="5">IF(B8="","",VLOOKUP(B8,licbarque97,6))</f>
        <v/>
      </c>
      <c r="G8" s="261" t="str">
        <f t="shared" si="0"/>
        <v/>
      </c>
      <c r="H8" s="276" t="str">
        <f t="shared" si="0"/>
        <v/>
      </c>
      <c r="I8" s="711"/>
      <c r="J8" s="657" t="str">
        <f t="shared" si="1"/>
        <v/>
      </c>
      <c r="K8" s="658"/>
      <c r="L8" s="243"/>
      <c r="M8" s="273"/>
    </row>
    <row r="9" spans="1:25" ht="15" customHeight="1">
      <c r="A9" s="950" t="s">
        <v>508</v>
      </c>
      <c r="B9" s="951"/>
      <c r="C9" s="951"/>
      <c r="D9" s="951"/>
      <c r="E9" s="951"/>
      <c r="F9" s="951"/>
      <c r="G9" s="951"/>
      <c r="H9" s="951"/>
      <c r="I9" s="951"/>
      <c r="J9" s="951"/>
      <c r="K9" s="952"/>
    </row>
    <row r="10" spans="1:25" ht="13.05" customHeight="1">
      <c r="A10" s="247"/>
      <c r="B10" s="248"/>
      <c r="C10" s="259" t="str">
        <f t="shared" ref="C10:C23" si="6">IF($A10="","",VLOOKUP($A10,licbarque97,3))</f>
        <v/>
      </c>
      <c r="D10" s="259" t="str">
        <f t="shared" ref="D10:D17" si="7">IF(A10="","",VLOOKUP(A10,licbarque97,6))</f>
        <v/>
      </c>
      <c r="E10" s="259" t="str">
        <f t="shared" ref="E10:E23" si="8">IF($B10="","",VLOOKUP($B10,licbarque97,3))</f>
        <v/>
      </c>
      <c r="F10" s="259" t="str">
        <f t="shared" ref="F10:F17" si="9">IF(B10="","",VLOOKUP(B10,licbarque97,6))</f>
        <v/>
      </c>
      <c r="G10" s="259" t="str">
        <f t="shared" ref="G10:H17" si="10">IF(A10="","",VLOOKUP(A10,licbarque97,5))</f>
        <v/>
      </c>
      <c r="H10" s="266" t="str">
        <f t="shared" si="10"/>
        <v/>
      </c>
      <c r="I10" s="709"/>
      <c r="J10" s="653" t="str">
        <f t="shared" ref="J10:J15" si="11">IF(I10="","",RANK(I10,$I$10:$I$17,1))</f>
        <v/>
      </c>
      <c r="K10" s="654"/>
    </row>
    <row r="11" spans="1:25" ht="14.1" customHeight="1">
      <c r="A11" s="249"/>
      <c r="B11" s="250"/>
      <c r="C11" s="260" t="str">
        <f t="shared" si="6"/>
        <v/>
      </c>
      <c r="D11" s="260" t="str">
        <f t="shared" si="7"/>
        <v/>
      </c>
      <c r="E11" s="260" t="str">
        <f t="shared" si="8"/>
        <v/>
      </c>
      <c r="F11" s="260" t="str">
        <f t="shared" si="9"/>
        <v/>
      </c>
      <c r="G11" s="260" t="str">
        <f t="shared" si="10"/>
        <v/>
      </c>
      <c r="H11" s="264" t="str">
        <f t="shared" si="10"/>
        <v/>
      </c>
      <c r="I11" s="710"/>
      <c r="J11" s="655" t="str">
        <f t="shared" si="11"/>
        <v/>
      </c>
      <c r="K11" s="656"/>
    </row>
    <row r="12" spans="1:25" ht="13.05" customHeight="1">
      <c r="A12" s="249"/>
      <c r="B12" s="250"/>
      <c r="C12" s="260" t="str">
        <f t="shared" si="6"/>
        <v/>
      </c>
      <c r="D12" s="260" t="str">
        <f t="shared" si="7"/>
        <v/>
      </c>
      <c r="E12" s="260" t="str">
        <f t="shared" si="8"/>
        <v/>
      </c>
      <c r="F12" s="260" t="str">
        <f t="shared" si="9"/>
        <v/>
      </c>
      <c r="G12" s="260" t="str">
        <f t="shared" si="10"/>
        <v/>
      </c>
      <c r="H12" s="264" t="str">
        <f t="shared" si="10"/>
        <v/>
      </c>
      <c r="I12" s="710"/>
      <c r="J12" s="655" t="str">
        <f t="shared" si="11"/>
        <v/>
      </c>
      <c r="K12" s="656"/>
    </row>
    <row r="13" spans="1:25" ht="13.05" customHeight="1">
      <c r="A13" s="249"/>
      <c r="B13" s="250"/>
      <c r="C13" s="260" t="str">
        <f t="shared" si="6"/>
        <v/>
      </c>
      <c r="D13" s="260" t="str">
        <f t="shared" si="7"/>
        <v/>
      </c>
      <c r="E13" s="260" t="str">
        <f t="shared" si="8"/>
        <v/>
      </c>
      <c r="F13" s="260" t="str">
        <f t="shared" si="9"/>
        <v/>
      </c>
      <c r="G13" s="260" t="str">
        <f t="shared" si="10"/>
        <v/>
      </c>
      <c r="H13" s="264" t="str">
        <f t="shared" si="10"/>
        <v/>
      </c>
      <c r="I13" s="710"/>
      <c r="J13" s="655" t="str">
        <f t="shared" si="11"/>
        <v/>
      </c>
      <c r="K13" s="656"/>
    </row>
    <row r="14" spans="1:25" ht="13.05" customHeight="1">
      <c r="A14" s="249"/>
      <c r="B14" s="250"/>
      <c r="C14" s="260" t="str">
        <f t="shared" si="6"/>
        <v/>
      </c>
      <c r="D14" s="260" t="str">
        <f t="shared" si="7"/>
        <v/>
      </c>
      <c r="E14" s="260" t="str">
        <f t="shared" si="8"/>
        <v/>
      </c>
      <c r="F14" s="260" t="str">
        <f t="shared" si="9"/>
        <v/>
      </c>
      <c r="G14" s="260" t="str">
        <f t="shared" si="10"/>
        <v/>
      </c>
      <c r="H14" s="264" t="str">
        <f t="shared" si="10"/>
        <v/>
      </c>
      <c r="I14" s="710"/>
      <c r="J14" s="655" t="str">
        <f t="shared" si="11"/>
        <v/>
      </c>
      <c r="K14" s="753"/>
    </row>
    <row r="15" spans="1:25" ht="13.05" customHeight="1">
      <c r="A15" s="249"/>
      <c r="B15" s="250"/>
      <c r="C15" s="260" t="str">
        <f t="shared" si="6"/>
        <v/>
      </c>
      <c r="D15" s="260" t="str">
        <f t="shared" si="7"/>
        <v/>
      </c>
      <c r="E15" s="260" t="str">
        <f t="shared" si="8"/>
        <v/>
      </c>
      <c r="F15" s="260" t="str">
        <f t="shared" si="9"/>
        <v/>
      </c>
      <c r="G15" s="260" t="str">
        <f t="shared" si="10"/>
        <v/>
      </c>
      <c r="H15" s="264" t="str">
        <f t="shared" si="10"/>
        <v/>
      </c>
      <c r="I15" s="710"/>
      <c r="J15" s="655" t="str">
        <f t="shared" si="11"/>
        <v/>
      </c>
      <c r="K15" s="656"/>
    </row>
    <row r="16" spans="1:25" ht="13.05" customHeight="1">
      <c r="A16" s="249"/>
      <c r="B16" s="250"/>
      <c r="C16" s="260"/>
      <c r="D16" s="260"/>
      <c r="E16" s="260"/>
      <c r="F16" s="260"/>
      <c r="G16" s="260"/>
      <c r="H16" s="264"/>
      <c r="I16" s="710"/>
      <c r="J16" s="655"/>
      <c r="K16" s="656"/>
    </row>
    <row r="17" spans="1:13" ht="13.05" customHeight="1" thickBot="1">
      <c r="A17" s="249"/>
      <c r="B17" s="250"/>
      <c r="C17" s="260" t="str">
        <f t="shared" si="6"/>
        <v/>
      </c>
      <c r="D17" s="260" t="str">
        <f t="shared" si="7"/>
        <v/>
      </c>
      <c r="E17" s="260" t="str">
        <f t="shared" si="8"/>
        <v/>
      </c>
      <c r="F17" s="260" t="str">
        <f t="shared" si="9"/>
        <v/>
      </c>
      <c r="G17" s="260" t="str">
        <f t="shared" si="10"/>
        <v/>
      </c>
      <c r="H17" s="264" t="str">
        <f t="shared" si="10"/>
        <v/>
      </c>
      <c r="I17" s="710"/>
      <c r="J17" s="655" t="str">
        <f>IF(I17="","",RANK(I17,$I$10:$I$17,1))</f>
        <v/>
      </c>
      <c r="K17" s="656"/>
    </row>
    <row r="18" spans="1:13" ht="15" customHeight="1">
      <c r="A18" s="950" t="s">
        <v>509</v>
      </c>
      <c r="B18" s="951"/>
      <c r="C18" s="951"/>
      <c r="D18" s="951"/>
      <c r="E18" s="951"/>
      <c r="F18" s="951"/>
      <c r="G18" s="951"/>
      <c r="H18" s="951"/>
      <c r="I18" s="951"/>
      <c r="J18" s="951"/>
      <c r="K18" s="952"/>
    </row>
    <row r="19" spans="1:13" ht="13.05" customHeight="1">
      <c r="A19" s="249"/>
      <c r="B19" s="250"/>
      <c r="C19" s="260" t="str">
        <f t="shared" si="6"/>
        <v/>
      </c>
      <c r="D19" s="260" t="str">
        <f t="shared" ref="D19:D23" si="12">IF(A19="","",VLOOKUP(A19,licbarque97,6))</f>
        <v/>
      </c>
      <c r="E19" s="260" t="str">
        <f t="shared" si="8"/>
        <v/>
      </c>
      <c r="F19" s="260" t="str">
        <f t="shared" ref="F19:F23" si="13">IF(B19="","",VLOOKUP(B19,licbarque97,6))</f>
        <v/>
      </c>
      <c r="G19" s="260" t="str">
        <f t="shared" ref="G19:H23" si="14">IF(A19="","",VLOOKUP(A19,licbarque97,5))</f>
        <v/>
      </c>
      <c r="H19" s="264" t="str">
        <f t="shared" si="14"/>
        <v/>
      </c>
      <c r="I19" s="709"/>
      <c r="J19" s="653" t="str">
        <f>IF(I19="","",RANK(I19,$I$19:$I$23,1))</f>
        <v/>
      </c>
      <c r="K19" s="656"/>
    </row>
    <row r="20" spans="1:13" ht="13.05" customHeight="1">
      <c r="A20" s="249"/>
      <c r="B20" s="250"/>
      <c r="C20" s="260" t="str">
        <f t="shared" si="6"/>
        <v/>
      </c>
      <c r="D20" s="260" t="str">
        <f t="shared" si="12"/>
        <v/>
      </c>
      <c r="E20" s="260" t="str">
        <f t="shared" si="8"/>
        <v/>
      </c>
      <c r="F20" s="260" t="str">
        <f t="shared" si="13"/>
        <v/>
      </c>
      <c r="G20" s="260" t="str">
        <f t="shared" si="14"/>
        <v/>
      </c>
      <c r="H20" s="264" t="str">
        <f t="shared" si="14"/>
        <v/>
      </c>
      <c r="I20" s="710"/>
      <c r="J20" s="655" t="str">
        <f>IF(I20="","",RANK(I20,$I$19:$I$23,1))</f>
        <v/>
      </c>
      <c r="K20" s="656"/>
    </row>
    <row r="21" spans="1:13" ht="13.05" customHeight="1">
      <c r="A21" s="249"/>
      <c r="B21" s="250"/>
      <c r="C21" s="260" t="str">
        <f t="shared" si="6"/>
        <v/>
      </c>
      <c r="D21" s="260" t="str">
        <f t="shared" si="12"/>
        <v/>
      </c>
      <c r="E21" s="260" t="str">
        <f t="shared" si="8"/>
        <v/>
      </c>
      <c r="F21" s="260" t="str">
        <f t="shared" si="13"/>
        <v/>
      </c>
      <c r="G21" s="260" t="str">
        <f t="shared" si="14"/>
        <v/>
      </c>
      <c r="H21" s="264" t="str">
        <f t="shared" si="14"/>
        <v/>
      </c>
      <c r="I21" s="710"/>
      <c r="J21" s="655" t="str">
        <f>IF(I21="","",RANK(I21,$I$19:$I$23,1))</f>
        <v/>
      </c>
      <c r="K21" s="656"/>
    </row>
    <row r="22" spans="1:13" s="245" customFormat="1" ht="20.100000000000001" customHeight="1">
      <c r="A22" s="249"/>
      <c r="B22" s="250"/>
      <c r="C22" s="260" t="str">
        <f t="shared" si="6"/>
        <v/>
      </c>
      <c r="D22" s="260" t="str">
        <f t="shared" si="12"/>
        <v/>
      </c>
      <c r="E22" s="260" t="str">
        <f t="shared" si="8"/>
        <v/>
      </c>
      <c r="F22" s="260" t="str">
        <f t="shared" si="13"/>
        <v/>
      </c>
      <c r="G22" s="260" t="str">
        <f t="shared" si="14"/>
        <v/>
      </c>
      <c r="H22" s="264" t="str">
        <f t="shared" si="14"/>
        <v/>
      </c>
      <c r="I22" s="710"/>
      <c r="J22" s="655" t="str">
        <f>IF(I22="","",RANK(I22,$I$19:$I$23,1))</f>
        <v/>
      </c>
      <c r="K22" s="656"/>
      <c r="L22" s="243"/>
      <c r="M22" s="273"/>
    </row>
    <row r="23" spans="1:13" ht="13.05" customHeight="1" thickBot="1">
      <c r="A23" s="257"/>
      <c r="B23" s="258"/>
      <c r="C23" s="262" t="str">
        <f t="shared" si="6"/>
        <v/>
      </c>
      <c r="D23" s="262" t="str">
        <f t="shared" si="12"/>
        <v/>
      </c>
      <c r="E23" s="262" t="str">
        <f t="shared" si="8"/>
        <v/>
      </c>
      <c r="F23" s="262" t="str">
        <f t="shared" si="13"/>
        <v/>
      </c>
      <c r="G23" s="262" t="str">
        <f t="shared" si="14"/>
        <v/>
      </c>
      <c r="H23" s="277" t="str">
        <f t="shared" si="14"/>
        <v/>
      </c>
      <c r="I23" s="711"/>
      <c r="J23" s="657" t="str">
        <f>IF(I23="","",RANK(I23,$I$19:$I$23,1))</f>
        <v/>
      </c>
      <c r="K23" s="659"/>
    </row>
    <row r="24" spans="1:13" ht="15" customHeight="1">
      <c r="A24" s="950" t="s">
        <v>510</v>
      </c>
      <c r="B24" s="951"/>
      <c r="C24" s="951"/>
      <c r="D24" s="951"/>
      <c r="E24" s="951"/>
      <c r="F24" s="951"/>
      <c r="G24" s="951"/>
      <c r="H24" s="951"/>
      <c r="I24" s="951"/>
      <c r="J24" s="951"/>
      <c r="K24" s="952"/>
    </row>
    <row r="25" spans="1:13" ht="13.05" customHeight="1">
      <c r="A25" s="249"/>
      <c r="B25" s="250"/>
      <c r="C25" s="260" t="str">
        <f t="shared" ref="C25:C34" si="15">IF($A25="","",VLOOKUP($A25,licbarque97,3))</f>
        <v/>
      </c>
      <c r="D25" s="260" t="str">
        <f t="shared" ref="D25:D34" si="16">IF(A25="","",VLOOKUP(A25,licbarque97,6))</f>
        <v/>
      </c>
      <c r="E25" s="260" t="str">
        <f t="shared" ref="E25:E34" si="17">IF($B25="","",VLOOKUP($B25,licbarque97,3))</f>
        <v/>
      </c>
      <c r="F25" s="260" t="str">
        <f t="shared" ref="F25:F34" si="18">IF(B25="","",VLOOKUP(B25,licbarque97,6))</f>
        <v/>
      </c>
      <c r="G25" s="260" t="str">
        <f t="shared" ref="G25:H34" si="19">IF(A25="","",VLOOKUP(A25,licbarque97,5))</f>
        <v/>
      </c>
      <c r="H25" s="264" t="str">
        <f t="shared" si="19"/>
        <v/>
      </c>
      <c r="I25" s="710"/>
      <c r="J25" s="653" t="str">
        <f t="shared" ref="J25:J34" si="20">IF(I25="","",RANK(I25,$I$25:$I$34,1))</f>
        <v/>
      </c>
      <c r="K25" s="656"/>
    </row>
    <row r="26" spans="1:13" ht="15" customHeight="1">
      <c r="A26" s="249"/>
      <c r="B26" s="250"/>
      <c r="C26" s="260" t="str">
        <f t="shared" si="15"/>
        <v/>
      </c>
      <c r="D26" s="260" t="str">
        <f t="shared" si="16"/>
        <v/>
      </c>
      <c r="E26" s="260" t="str">
        <f t="shared" si="17"/>
        <v/>
      </c>
      <c r="F26" s="260" t="str">
        <f t="shared" si="18"/>
        <v/>
      </c>
      <c r="G26" s="260" t="str">
        <f t="shared" si="19"/>
        <v/>
      </c>
      <c r="H26" s="264" t="str">
        <f t="shared" si="19"/>
        <v/>
      </c>
      <c r="I26" s="710"/>
      <c r="J26" s="655" t="str">
        <f t="shared" si="20"/>
        <v/>
      </c>
      <c r="K26" s="656"/>
    </row>
    <row r="27" spans="1:13" ht="13.05" customHeight="1">
      <c r="A27" s="249"/>
      <c r="B27" s="250"/>
      <c r="C27" s="260" t="str">
        <f t="shared" si="15"/>
        <v/>
      </c>
      <c r="D27" s="260" t="str">
        <f t="shared" si="16"/>
        <v/>
      </c>
      <c r="E27" s="260" t="str">
        <f t="shared" si="17"/>
        <v/>
      </c>
      <c r="F27" s="260" t="str">
        <f t="shared" si="18"/>
        <v/>
      </c>
      <c r="G27" s="260" t="str">
        <f t="shared" si="19"/>
        <v/>
      </c>
      <c r="H27" s="264" t="str">
        <f t="shared" si="19"/>
        <v/>
      </c>
      <c r="I27" s="710"/>
      <c r="J27" s="655" t="str">
        <f t="shared" si="20"/>
        <v/>
      </c>
      <c r="K27" s="656"/>
    </row>
    <row r="28" spans="1:13" ht="13.05" customHeight="1">
      <c r="A28" s="249"/>
      <c r="B28" s="250"/>
      <c r="C28" s="260" t="str">
        <f t="shared" si="15"/>
        <v/>
      </c>
      <c r="D28" s="260" t="str">
        <f t="shared" si="16"/>
        <v/>
      </c>
      <c r="E28" s="260" t="str">
        <f t="shared" si="17"/>
        <v/>
      </c>
      <c r="F28" s="260" t="str">
        <f t="shared" si="18"/>
        <v/>
      </c>
      <c r="G28" s="260" t="str">
        <f t="shared" si="19"/>
        <v/>
      </c>
      <c r="H28" s="264" t="str">
        <f t="shared" si="19"/>
        <v/>
      </c>
      <c r="I28" s="710"/>
      <c r="J28" s="655" t="str">
        <f t="shared" si="20"/>
        <v/>
      </c>
      <c r="K28" s="656"/>
    </row>
    <row r="29" spans="1:13" ht="13.05" customHeight="1">
      <c r="A29" s="249"/>
      <c r="B29" s="250"/>
      <c r="C29" s="260" t="str">
        <f t="shared" si="15"/>
        <v/>
      </c>
      <c r="D29" s="260" t="str">
        <f t="shared" si="16"/>
        <v/>
      </c>
      <c r="E29" s="260" t="str">
        <f t="shared" si="17"/>
        <v/>
      </c>
      <c r="F29" s="260" t="str">
        <f t="shared" si="18"/>
        <v/>
      </c>
      <c r="G29" s="260" t="str">
        <f t="shared" si="19"/>
        <v/>
      </c>
      <c r="H29" s="264" t="str">
        <f t="shared" si="19"/>
        <v/>
      </c>
      <c r="I29" s="710"/>
      <c r="J29" s="655" t="str">
        <f t="shared" si="20"/>
        <v/>
      </c>
      <c r="K29" s="656"/>
    </row>
    <row r="30" spans="1:13" ht="13.05" customHeight="1">
      <c r="A30" s="249"/>
      <c r="B30" s="250"/>
      <c r="C30" s="260" t="str">
        <f t="shared" si="15"/>
        <v/>
      </c>
      <c r="D30" s="260" t="str">
        <f t="shared" si="16"/>
        <v/>
      </c>
      <c r="E30" s="260" t="str">
        <f t="shared" si="17"/>
        <v/>
      </c>
      <c r="F30" s="260" t="str">
        <f t="shared" si="18"/>
        <v/>
      </c>
      <c r="G30" s="260" t="str">
        <f t="shared" si="19"/>
        <v/>
      </c>
      <c r="H30" s="264" t="str">
        <f t="shared" si="19"/>
        <v/>
      </c>
      <c r="I30" s="710"/>
      <c r="J30" s="655" t="str">
        <f t="shared" si="20"/>
        <v/>
      </c>
      <c r="K30" s="656"/>
    </row>
    <row r="31" spans="1:13" ht="13.05" customHeight="1">
      <c r="A31" s="249"/>
      <c r="B31" s="250"/>
      <c r="C31" s="260" t="str">
        <f t="shared" si="15"/>
        <v/>
      </c>
      <c r="D31" s="260" t="str">
        <f t="shared" si="16"/>
        <v/>
      </c>
      <c r="E31" s="260" t="str">
        <f t="shared" si="17"/>
        <v/>
      </c>
      <c r="F31" s="260" t="str">
        <f t="shared" si="18"/>
        <v/>
      </c>
      <c r="G31" s="260" t="str">
        <f t="shared" si="19"/>
        <v/>
      </c>
      <c r="H31" s="264" t="str">
        <f t="shared" si="19"/>
        <v/>
      </c>
      <c r="I31" s="710"/>
      <c r="J31" s="655" t="str">
        <f t="shared" si="20"/>
        <v/>
      </c>
      <c r="K31" s="755"/>
    </row>
    <row r="32" spans="1:13" ht="13.05" customHeight="1">
      <c r="A32" s="249"/>
      <c r="B32" s="250"/>
      <c r="C32" s="260" t="str">
        <f t="shared" si="15"/>
        <v/>
      </c>
      <c r="D32" s="260" t="str">
        <f t="shared" si="16"/>
        <v/>
      </c>
      <c r="E32" s="260" t="str">
        <f t="shared" si="17"/>
        <v/>
      </c>
      <c r="F32" s="260" t="str">
        <f t="shared" si="18"/>
        <v/>
      </c>
      <c r="G32" s="260" t="str">
        <f t="shared" si="19"/>
        <v/>
      </c>
      <c r="H32" s="264" t="str">
        <f t="shared" si="19"/>
        <v/>
      </c>
      <c r="I32" s="710"/>
      <c r="J32" s="655" t="str">
        <f t="shared" si="20"/>
        <v/>
      </c>
      <c r="K32" s="656"/>
    </row>
    <row r="33" spans="1:11" ht="13.05" customHeight="1">
      <c r="A33" s="249"/>
      <c r="B33" s="250"/>
      <c r="C33" s="260" t="str">
        <f t="shared" si="15"/>
        <v/>
      </c>
      <c r="D33" s="260" t="str">
        <f t="shared" si="16"/>
        <v/>
      </c>
      <c r="E33" s="260" t="str">
        <f t="shared" si="17"/>
        <v/>
      </c>
      <c r="F33" s="260" t="str">
        <f t="shared" si="18"/>
        <v/>
      </c>
      <c r="G33" s="260" t="str">
        <f t="shared" si="19"/>
        <v/>
      </c>
      <c r="H33" s="264" t="str">
        <f t="shared" si="19"/>
        <v/>
      </c>
      <c r="I33" s="710"/>
      <c r="J33" s="655" t="str">
        <f t="shared" si="20"/>
        <v/>
      </c>
      <c r="K33" s="656"/>
    </row>
    <row r="34" spans="1:11" ht="12" customHeight="1" thickBot="1">
      <c r="A34" s="257"/>
      <c r="B34" s="258"/>
      <c r="C34" s="262" t="str">
        <f t="shared" si="15"/>
        <v/>
      </c>
      <c r="D34" s="262" t="str">
        <f t="shared" si="16"/>
        <v/>
      </c>
      <c r="E34" s="262" t="str">
        <f t="shared" si="17"/>
        <v/>
      </c>
      <c r="F34" s="262" t="str">
        <f t="shared" si="18"/>
        <v/>
      </c>
      <c r="G34" s="262" t="str">
        <f t="shared" si="19"/>
        <v/>
      </c>
      <c r="H34" s="277" t="str">
        <f t="shared" si="19"/>
        <v/>
      </c>
      <c r="I34" s="711"/>
      <c r="J34" s="657" t="str">
        <f t="shared" si="20"/>
        <v/>
      </c>
      <c r="K34" s="659"/>
    </row>
    <row r="35" spans="1:11" ht="14.1" customHeight="1">
      <c r="A35" s="950" t="s">
        <v>512</v>
      </c>
      <c r="B35" s="951"/>
      <c r="C35" s="951"/>
      <c r="D35" s="951"/>
      <c r="E35" s="951"/>
      <c r="F35" s="951"/>
      <c r="G35" s="951"/>
      <c r="H35" s="951"/>
      <c r="I35" s="951"/>
      <c r="J35" s="951"/>
      <c r="K35" s="952"/>
    </row>
    <row r="36" spans="1:11" ht="12" customHeight="1">
      <c r="A36" s="247"/>
      <c r="B36" s="248"/>
      <c r="C36" s="259" t="str">
        <f t="shared" ref="C36:C53" si="21">IF($A36="","",VLOOKUP($A36,licbarque97,3))</f>
        <v/>
      </c>
      <c r="D36" s="259" t="str">
        <f t="shared" ref="D36:D42" si="22">IF(A36="","",VLOOKUP(A36,licbarque97,6))</f>
        <v/>
      </c>
      <c r="E36" s="259" t="str">
        <f t="shared" ref="E36:E53" si="23">IF($B36="","",VLOOKUP($B36,licbarque97,3))</f>
        <v/>
      </c>
      <c r="F36" s="259" t="str">
        <f t="shared" ref="F36:F42" si="24">IF(B36="","",VLOOKUP(B36,licbarque97,6))</f>
        <v/>
      </c>
      <c r="G36" s="259" t="str">
        <f t="shared" ref="G36:H40" si="25">IF(A36="","",VLOOKUP(A36,licbarque97,5))</f>
        <v/>
      </c>
      <c r="H36" s="266" t="str">
        <f t="shared" si="25"/>
        <v/>
      </c>
      <c r="I36" s="709"/>
      <c r="J36" s="653" t="str">
        <f t="shared" ref="J36:J42" si="26">IF(I36="","",RANK(I36,$I$36:$I$42,1))</f>
        <v/>
      </c>
      <c r="K36" s="654"/>
    </row>
    <row r="37" spans="1:11" ht="12" customHeight="1">
      <c r="A37" s="249"/>
      <c r="B37" s="250"/>
      <c r="C37" s="260" t="str">
        <f t="shared" si="21"/>
        <v/>
      </c>
      <c r="D37" s="260" t="str">
        <f t="shared" si="22"/>
        <v/>
      </c>
      <c r="E37" s="260" t="str">
        <f t="shared" si="23"/>
        <v/>
      </c>
      <c r="F37" s="260" t="str">
        <f t="shared" si="24"/>
        <v/>
      </c>
      <c r="G37" s="260" t="str">
        <f t="shared" si="25"/>
        <v/>
      </c>
      <c r="H37" s="264" t="str">
        <f t="shared" si="25"/>
        <v/>
      </c>
      <c r="I37" s="710"/>
      <c r="J37" s="655" t="str">
        <f t="shared" si="26"/>
        <v/>
      </c>
      <c r="K37" s="656"/>
    </row>
    <row r="38" spans="1:11" ht="12" customHeight="1">
      <c r="A38" s="249"/>
      <c r="B38" s="250"/>
      <c r="C38" s="260" t="str">
        <f t="shared" si="21"/>
        <v/>
      </c>
      <c r="D38" s="260" t="str">
        <f t="shared" si="22"/>
        <v/>
      </c>
      <c r="E38" s="260" t="str">
        <f t="shared" si="23"/>
        <v/>
      </c>
      <c r="F38" s="260" t="str">
        <f t="shared" si="24"/>
        <v/>
      </c>
      <c r="G38" s="260" t="str">
        <f t="shared" si="25"/>
        <v/>
      </c>
      <c r="H38" s="264" t="str">
        <f t="shared" si="25"/>
        <v/>
      </c>
      <c r="I38" s="710"/>
      <c r="J38" s="655" t="str">
        <f t="shared" si="26"/>
        <v/>
      </c>
      <c r="K38" s="656"/>
    </row>
    <row r="39" spans="1:11" ht="12" customHeight="1">
      <c r="A39" s="249"/>
      <c r="B39" s="250"/>
      <c r="C39" s="260" t="str">
        <f t="shared" si="21"/>
        <v/>
      </c>
      <c r="D39" s="260" t="str">
        <f t="shared" si="22"/>
        <v/>
      </c>
      <c r="E39" s="260" t="str">
        <f t="shared" si="23"/>
        <v/>
      </c>
      <c r="F39" s="260" t="str">
        <f t="shared" si="24"/>
        <v/>
      </c>
      <c r="G39" s="260" t="str">
        <f t="shared" si="25"/>
        <v/>
      </c>
      <c r="H39" s="264" t="str">
        <f t="shared" si="25"/>
        <v/>
      </c>
      <c r="I39" s="710"/>
      <c r="J39" s="655" t="str">
        <f t="shared" si="26"/>
        <v/>
      </c>
      <c r="K39" s="755"/>
    </row>
    <row r="40" spans="1:11" ht="12" customHeight="1">
      <c r="A40" s="249"/>
      <c r="B40" s="250"/>
      <c r="C40" s="260" t="str">
        <f t="shared" si="21"/>
        <v/>
      </c>
      <c r="D40" s="260" t="str">
        <f t="shared" si="22"/>
        <v/>
      </c>
      <c r="E40" s="260" t="str">
        <f t="shared" si="23"/>
        <v/>
      </c>
      <c r="F40" s="260" t="str">
        <f t="shared" si="24"/>
        <v/>
      </c>
      <c r="G40" s="260" t="str">
        <f t="shared" si="25"/>
        <v/>
      </c>
      <c r="H40" s="264" t="str">
        <f t="shared" si="25"/>
        <v/>
      </c>
      <c r="I40" s="710"/>
      <c r="J40" s="655" t="str">
        <f t="shared" si="26"/>
        <v/>
      </c>
      <c r="K40" s="656"/>
    </row>
    <row r="41" spans="1:11" ht="12" customHeight="1">
      <c r="A41" s="249"/>
      <c r="B41" s="250"/>
      <c r="C41" s="260" t="str">
        <f t="shared" si="21"/>
        <v/>
      </c>
      <c r="D41" s="260" t="str">
        <f t="shared" si="22"/>
        <v/>
      </c>
      <c r="E41" s="260" t="str">
        <f t="shared" si="23"/>
        <v/>
      </c>
      <c r="F41" s="260" t="str">
        <f t="shared" si="24"/>
        <v/>
      </c>
      <c r="G41" s="260" t="str">
        <f>IF(A41="","",VLOOKUP(A41,licbarque97,5))</f>
        <v/>
      </c>
      <c r="H41" s="264" t="str">
        <f>IF(B41="","",VLOOKUP(B41,licbarque97,5))</f>
        <v/>
      </c>
      <c r="I41" s="710"/>
      <c r="J41" s="655" t="str">
        <f t="shared" si="26"/>
        <v/>
      </c>
      <c r="K41" s="656"/>
    </row>
    <row r="42" spans="1:11" ht="12" customHeight="1" thickBot="1">
      <c r="A42" s="257"/>
      <c r="B42" s="258"/>
      <c r="C42" s="262" t="str">
        <f t="shared" si="21"/>
        <v/>
      </c>
      <c r="D42" s="262" t="str">
        <f t="shared" si="22"/>
        <v/>
      </c>
      <c r="E42" s="262" t="str">
        <f t="shared" si="23"/>
        <v/>
      </c>
      <c r="F42" s="262" t="str">
        <f t="shared" si="24"/>
        <v/>
      </c>
      <c r="G42" s="262" t="str">
        <f t="shared" ref="G42:H42" si="27">IF(A42="","",VLOOKUP(A42,licbarque97,5))</f>
        <v/>
      </c>
      <c r="H42" s="277" t="str">
        <f t="shared" si="27"/>
        <v/>
      </c>
      <c r="I42" s="711"/>
      <c r="J42" s="657" t="str">
        <f t="shared" si="26"/>
        <v/>
      </c>
      <c r="K42" s="659"/>
    </row>
    <row r="43" spans="1:11" ht="14.1" customHeight="1">
      <c r="A43" s="950" t="s">
        <v>513</v>
      </c>
      <c r="B43" s="951"/>
      <c r="C43" s="951"/>
      <c r="D43" s="951"/>
      <c r="E43" s="951"/>
      <c r="F43" s="951"/>
      <c r="G43" s="951"/>
      <c r="H43" s="951"/>
      <c r="I43" s="951"/>
      <c r="J43" s="951"/>
      <c r="K43" s="952"/>
    </row>
    <row r="44" spans="1:11" ht="12" customHeight="1">
      <c r="A44" s="265"/>
      <c r="B44" s="259"/>
      <c r="C44" s="259" t="str">
        <f t="shared" ref="C44:C52" si="28">IF($A44="","",VLOOKUP($A44,licbarque97,3))</f>
        <v/>
      </c>
      <c r="D44" s="259" t="str">
        <f t="shared" ref="D44:D53" si="29">IF(A44="","",VLOOKUP(A44,licbarque97,6))</f>
        <v/>
      </c>
      <c r="E44" s="259" t="str">
        <f t="shared" ref="E44:E52" si="30">IF($B44="","",VLOOKUP($B44,licbarque97,3))</f>
        <v/>
      </c>
      <c r="F44" s="259" t="str">
        <f t="shared" ref="F44:F53" si="31">IF(B44="","",VLOOKUP(B44,licbarque97,6))</f>
        <v/>
      </c>
      <c r="G44" s="259" t="str">
        <f t="shared" ref="G44:H53" si="32">IF(A44="","",VLOOKUP(A44,licbarque97,5))</f>
        <v/>
      </c>
      <c r="H44" s="266" t="str">
        <f t="shared" si="32"/>
        <v/>
      </c>
      <c r="I44" s="709"/>
      <c r="J44" s="653" t="str">
        <f t="shared" ref="J44:J53" si="33">IF(I44="","",RANK(I44,$I$44:$I$53,1))</f>
        <v/>
      </c>
      <c r="K44" s="661"/>
    </row>
    <row r="45" spans="1:11" ht="12" customHeight="1">
      <c r="A45" s="758"/>
      <c r="B45" s="458"/>
      <c r="C45" s="260" t="str">
        <f t="shared" si="28"/>
        <v/>
      </c>
      <c r="D45" s="260" t="str">
        <f t="shared" si="29"/>
        <v/>
      </c>
      <c r="E45" s="260" t="str">
        <f t="shared" si="30"/>
        <v/>
      </c>
      <c r="F45" s="260" t="str">
        <f t="shared" si="31"/>
        <v/>
      </c>
      <c r="G45" s="260" t="str">
        <f t="shared" si="32"/>
        <v/>
      </c>
      <c r="H45" s="264" t="str">
        <f t="shared" si="32"/>
        <v/>
      </c>
      <c r="I45" s="710"/>
      <c r="J45" s="655" t="str">
        <f t="shared" si="33"/>
        <v/>
      </c>
      <c r="K45" s="656"/>
    </row>
    <row r="46" spans="1:11" ht="12" customHeight="1">
      <c r="A46" s="758"/>
      <c r="B46" s="458"/>
      <c r="C46" s="260" t="str">
        <f t="shared" si="28"/>
        <v/>
      </c>
      <c r="D46" s="260" t="str">
        <f t="shared" si="29"/>
        <v/>
      </c>
      <c r="E46" s="260" t="str">
        <f t="shared" si="30"/>
        <v/>
      </c>
      <c r="F46" s="260" t="str">
        <f t="shared" si="31"/>
        <v/>
      </c>
      <c r="G46" s="260" t="str">
        <f t="shared" si="32"/>
        <v/>
      </c>
      <c r="H46" s="264" t="str">
        <f t="shared" si="32"/>
        <v/>
      </c>
      <c r="I46" s="710"/>
      <c r="J46" s="655" t="str">
        <f t="shared" si="33"/>
        <v/>
      </c>
      <c r="K46" s="656"/>
    </row>
    <row r="47" spans="1:11" ht="12" customHeight="1">
      <c r="A47" s="758"/>
      <c r="B47" s="458"/>
      <c r="C47" s="260" t="str">
        <f t="shared" si="28"/>
        <v/>
      </c>
      <c r="D47" s="260" t="str">
        <f t="shared" si="29"/>
        <v/>
      </c>
      <c r="E47" s="260" t="str">
        <f t="shared" si="30"/>
        <v/>
      </c>
      <c r="F47" s="260" t="str">
        <f t="shared" si="31"/>
        <v/>
      </c>
      <c r="G47" s="260" t="str">
        <f t="shared" si="32"/>
        <v/>
      </c>
      <c r="H47" s="264" t="str">
        <f t="shared" si="32"/>
        <v/>
      </c>
      <c r="I47" s="710"/>
      <c r="J47" s="655" t="str">
        <f t="shared" si="33"/>
        <v/>
      </c>
      <c r="K47" s="656"/>
    </row>
    <row r="48" spans="1:11" ht="12" customHeight="1">
      <c r="A48" s="249"/>
      <c r="B48" s="250"/>
      <c r="C48" s="260" t="str">
        <f t="shared" si="28"/>
        <v/>
      </c>
      <c r="D48" s="260" t="str">
        <f t="shared" si="29"/>
        <v/>
      </c>
      <c r="E48" s="260" t="str">
        <f t="shared" si="30"/>
        <v/>
      </c>
      <c r="F48" s="260" t="str">
        <f t="shared" si="31"/>
        <v/>
      </c>
      <c r="G48" s="260" t="str">
        <f t="shared" si="32"/>
        <v/>
      </c>
      <c r="H48" s="264" t="str">
        <f t="shared" si="32"/>
        <v/>
      </c>
      <c r="I48" s="710"/>
      <c r="J48" s="655" t="str">
        <f t="shared" si="33"/>
        <v/>
      </c>
      <c r="K48" s="656"/>
    </row>
    <row r="49" spans="1:11" ht="12" customHeight="1">
      <c r="A49" s="249"/>
      <c r="B49" s="250"/>
      <c r="C49" s="260" t="str">
        <f t="shared" si="28"/>
        <v/>
      </c>
      <c r="D49" s="260" t="str">
        <f t="shared" si="29"/>
        <v/>
      </c>
      <c r="E49" s="260" t="str">
        <f t="shared" si="30"/>
        <v/>
      </c>
      <c r="F49" s="260" t="str">
        <f t="shared" si="31"/>
        <v/>
      </c>
      <c r="G49" s="260" t="str">
        <f t="shared" si="32"/>
        <v/>
      </c>
      <c r="H49" s="264" t="str">
        <f t="shared" si="32"/>
        <v/>
      </c>
      <c r="I49" s="710"/>
      <c r="J49" s="655" t="str">
        <f t="shared" si="33"/>
        <v/>
      </c>
      <c r="K49" s="656"/>
    </row>
    <row r="50" spans="1:11" ht="12" customHeight="1">
      <c r="A50" s="758"/>
      <c r="B50" s="458"/>
      <c r="C50" s="260" t="str">
        <f t="shared" si="28"/>
        <v/>
      </c>
      <c r="D50" s="260" t="str">
        <f t="shared" si="29"/>
        <v/>
      </c>
      <c r="E50" s="260" t="str">
        <f t="shared" si="30"/>
        <v/>
      </c>
      <c r="F50" s="260" t="str">
        <f t="shared" si="31"/>
        <v/>
      </c>
      <c r="G50" s="260" t="str">
        <f t="shared" si="32"/>
        <v/>
      </c>
      <c r="H50" s="264" t="str">
        <f t="shared" si="32"/>
        <v/>
      </c>
      <c r="I50" s="710"/>
      <c r="J50" s="655" t="str">
        <f t="shared" si="33"/>
        <v/>
      </c>
      <c r="K50" s="656"/>
    </row>
    <row r="51" spans="1:11" ht="12" customHeight="1">
      <c r="A51" s="249"/>
      <c r="B51" s="250"/>
      <c r="C51" s="260" t="str">
        <f t="shared" si="28"/>
        <v/>
      </c>
      <c r="D51" s="260" t="str">
        <f t="shared" si="29"/>
        <v/>
      </c>
      <c r="E51" s="260" t="str">
        <f t="shared" si="30"/>
        <v/>
      </c>
      <c r="F51" s="260" t="str">
        <f t="shared" si="31"/>
        <v/>
      </c>
      <c r="G51" s="260" t="str">
        <f t="shared" si="32"/>
        <v/>
      </c>
      <c r="H51" s="264" t="str">
        <f t="shared" si="32"/>
        <v/>
      </c>
      <c r="I51" s="710"/>
      <c r="J51" s="655" t="str">
        <f t="shared" si="33"/>
        <v/>
      </c>
      <c r="K51" s="656"/>
    </row>
    <row r="52" spans="1:11" ht="12" customHeight="1">
      <c r="A52" s="758"/>
      <c r="B52" s="458"/>
      <c r="C52" s="260" t="str">
        <f t="shared" si="28"/>
        <v/>
      </c>
      <c r="D52" s="260" t="str">
        <f t="shared" si="29"/>
        <v/>
      </c>
      <c r="E52" s="260" t="str">
        <f t="shared" si="30"/>
        <v/>
      </c>
      <c r="F52" s="260" t="str">
        <f t="shared" si="31"/>
        <v/>
      </c>
      <c r="G52" s="260" t="str">
        <f t="shared" si="32"/>
        <v/>
      </c>
      <c r="H52" s="264" t="str">
        <f t="shared" si="32"/>
        <v/>
      </c>
      <c r="I52" s="710"/>
      <c r="J52" s="655" t="str">
        <f t="shared" si="33"/>
        <v/>
      </c>
      <c r="K52" s="656"/>
    </row>
    <row r="53" spans="1:11" ht="12" customHeight="1" thickBot="1">
      <c r="A53" s="257"/>
      <c r="B53" s="258"/>
      <c r="C53" s="268" t="str">
        <f t="shared" si="21"/>
        <v/>
      </c>
      <c r="D53" s="268" t="str">
        <f t="shared" si="29"/>
        <v/>
      </c>
      <c r="E53" s="268" t="str">
        <f t="shared" si="23"/>
        <v/>
      </c>
      <c r="F53" s="268" t="str">
        <f t="shared" si="31"/>
        <v/>
      </c>
      <c r="G53" s="268" t="str">
        <f t="shared" si="32"/>
        <v/>
      </c>
      <c r="H53" s="279" t="str">
        <f t="shared" si="32"/>
        <v/>
      </c>
      <c r="I53" s="713"/>
      <c r="J53" s="657" t="str">
        <f t="shared" si="33"/>
        <v/>
      </c>
      <c r="K53" s="759"/>
    </row>
    <row r="54" spans="1:11" ht="15" customHeight="1">
      <c r="A54" s="950" t="s">
        <v>514</v>
      </c>
      <c r="B54" s="951"/>
      <c r="C54" s="951"/>
      <c r="D54" s="951"/>
      <c r="E54" s="951"/>
      <c r="F54" s="951"/>
      <c r="G54" s="951"/>
      <c r="H54" s="951"/>
      <c r="I54" s="951"/>
      <c r="J54" s="951"/>
      <c r="K54" s="952"/>
    </row>
    <row r="55" spans="1:11" ht="12" customHeight="1">
      <c r="A55" s="247"/>
      <c r="B55" s="248"/>
      <c r="C55" s="259" t="str">
        <f t="shared" ref="C55:C63" si="34">IF($A55="","",VLOOKUP($A55,licbarque97,3))</f>
        <v/>
      </c>
      <c r="D55" s="259" t="str">
        <f t="shared" ref="D55:D63" si="35">IF(A55="","",VLOOKUP(A55,licbarque97,6))</f>
        <v/>
      </c>
      <c r="E55" s="259" t="str">
        <f t="shared" ref="E55:E63" si="36">IF($B55="","",VLOOKUP($B55,licbarque97,3))</f>
        <v/>
      </c>
      <c r="F55" s="259" t="str">
        <f t="shared" ref="F55:F63" si="37">IF(B55="","",VLOOKUP(B55,licbarque97,6))</f>
        <v/>
      </c>
      <c r="G55" s="259" t="str">
        <f t="shared" ref="G55:H63" si="38">IF(A55="","",VLOOKUP(A55,licbarque97,5))</f>
        <v/>
      </c>
      <c r="H55" s="266" t="str">
        <f t="shared" si="38"/>
        <v/>
      </c>
      <c r="I55" s="709"/>
      <c r="J55" s="653" t="str">
        <f t="shared" ref="J55:J61" si="39">IF(I55="","",RANK(I55,$I$55:$I$63,1))</f>
        <v/>
      </c>
      <c r="K55" s="654"/>
    </row>
    <row r="56" spans="1:11" ht="12" customHeight="1">
      <c r="A56" s="249"/>
      <c r="B56" s="250"/>
      <c r="C56" s="260" t="str">
        <f t="shared" si="34"/>
        <v/>
      </c>
      <c r="D56" s="260" t="str">
        <f t="shared" si="35"/>
        <v/>
      </c>
      <c r="E56" s="260" t="str">
        <f t="shared" si="36"/>
        <v/>
      </c>
      <c r="F56" s="260" t="str">
        <f t="shared" si="37"/>
        <v/>
      </c>
      <c r="G56" s="260" t="str">
        <f t="shared" si="38"/>
        <v/>
      </c>
      <c r="H56" s="264" t="str">
        <f t="shared" si="38"/>
        <v/>
      </c>
      <c r="I56" s="710"/>
      <c r="J56" s="655" t="str">
        <f t="shared" si="39"/>
        <v/>
      </c>
      <c r="K56" s="656"/>
    </row>
    <row r="57" spans="1:11" ht="12" customHeight="1">
      <c r="A57" s="249"/>
      <c r="B57" s="250"/>
      <c r="C57" s="260" t="str">
        <f t="shared" si="34"/>
        <v/>
      </c>
      <c r="D57" s="260" t="str">
        <f t="shared" si="35"/>
        <v/>
      </c>
      <c r="E57" s="260" t="str">
        <f t="shared" si="36"/>
        <v/>
      </c>
      <c r="F57" s="260" t="str">
        <f t="shared" si="37"/>
        <v/>
      </c>
      <c r="G57" s="260" t="str">
        <f t="shared" si="38"/>
        <v/>
      </c>
      <c r="H57" s="264" t="str">
        <f t="shared" si="38"/>
        <v/>
      </c>
      <c r="I57" s="710"/>
      <c r="J57" s="655" t="str">
        <f t="shared" si="39"/>
        <v/>
      </c>
      <c r="K57" s="656"/>
    </row>
    <row r="58" spans="1:11" ht="12" customHeight="1">
      <c r="A58" s="249"/>
      <c r="B58" s="250"/>
      <c r="C58" s="260" t="str">
        <f t="shared" si="34"/>
        <v/>
      </c>
      <c r="D58" s="260" t="str">
        <f t="shared" si="35"/>
        <v/>
      </c>
      <c r="E58" s="260" t="str">
        <f t="shared" si="36"/>
        <v/>
      </c>
      <c r="F58" s="260" t="str">
        <f t="shared" si="37"/>
        <v/>
      </c>
      <c r="G58" s="260" t="str">
        <f t="shared" si="38"/>
        <v/>
      </c>
      <c r="H58" s="264" t="str">
        <f t="shared" si="38"/>
        <v/>
      </c>
      <c r="I58" s="710"/>
      <c r="J58" s="655" t="str">
        <f t="shared" si="39"/>
        <v/>
      </c>
      <c r="K58" s="656"/>
    </row>
    <row r="59" spans="1:11" ht="12" customHeight="1">
      <c r="A59" s="249"/>
      <c r="B59" s="250"/>
      <c r="C59" s="260" t="str">
        <f t="shared" si="34"/>
        <v/>
      </c>
      <c r="D59" s="260" t="str">
        <f t="shared" si="35"/>
        <v/>
      </c>
      <c r="E59" s="260" t="str">
        <f t="shared" si="36"/>
        <v/>
      </c>
      <c r="F59" s="260" t="str">
        <f t="shared" si="37"/>
        <v/>
      </c>
      <c r="G59" s="260" t="str">
        <f t="shared" si="38"/>
        <v/>
      </c>
      <c r="H59" s="264" t="str">
        <f t="shared" si="38"/>
        <v/>
      </c>
      <c r="I59" s="710"/>
      <c r="J59" s="655" t="str">
        <f t="shared" si="39"/>
        <v/>
      </c>
      <c r="K59" s="656"/>
    </row>
    <row r="60" spans="1:11" ht="12" customHeight="1">
      <c r="A60" s="249"/>
      <c r="B60" s="250"/>
      <c r="C60" s="260" t="str">
        <f t="shared" si="34"/>
        <v/>
      </c>
      <c r="D60" s="260" t="str">
        <f t="shared" si="35"/>
        <v/>
      </c>
      <c r="E60" s="260" t="str">
        <f t="shared" si="36"/>
        <v/>
      </c>
      <c r="F60" s="260" t="str">
        <f t="shared" si="37"/>
        <v/>
      </c>
      <c r="G60" s="260" t="str">
        <f t="shared" si="38"/>
        <v/>
      </c>
      <c r="H60" s="264" t="str">
        <f t="shared" si="38"/>
        <v/>
      </c>
      <c r="I60" s="710"/>
      <c r="J60" s="655" t="str">
        <f t="shared" si="39"/>
        <v/>
      </c>
      <c r="K60" s="656"/>
    </row>
    <row r="61" spans="1:11" ht="12" customHeight="1">
      <c r="A61" s="249"/>
      <c r="B61" s="250"/>
      <c r="C61" s="260" t="str">
        <f t="shared" si="34"/>
        <v/>
      </c>
      <c r="D61" s="260" t="str">
        <f t="shared" si="35"/>
        <v/>
      </c>
      <c r="E61" s="260" t="str">
        <f t="shared" si="36"/>
        <v/>
      </c>
      <c r="F61" s="260" t="str">
        <f t="shared" si="37"/>
        <v/>
      </c>
      <c r="G61" s="260" t="str">
        <f t="shared" si="38"/>
        <v/>
      </c>
      <c r="H61" s="264" t="str">
        <f t="shared" si="38"/>
        <v/>
      </c>
      <c r="I61" s="710"/>
      <c r="J61" s="655" t="str">
        <f t="shared" si="39"/>
        <v/>
      </c>
      <c r="K61" s="656"/>
    </row>
    <row r="62" spans="1:11" ht="12" customHeight="1">
      <c r="A62" s="249"/>
      <c r="B62" s="250"/>
      <c r="C62" s="260" t="str">
        <f t="shared" si="34"/>
        <v/>
      </c>
      <c r="D62" s="260" t="str">
        <f t="shared" si="35"/>
        <v/>
      </c>
      <c r="E62" s="260" t="str">
        <f t="shared" si="36"/>
        <v/>
      </c>
      <c r="F62" s="260" t="str">
        <f t="shared" si="37"/>
        <v/>
      </c>
      <c r="G62" s="260" t="str">
        <f t="shared" si="38"/>
        <v/>
      </c>
      <c r="H62" s="264" t="str">
        <f t="shared" si="38"/>
        <v/>
      </c>
      <c r="I62" s="710"/>
      <c r="J62" s="655"/>
      <c r="K62" s="656"/>
    </row>
    <row r="63" spans="1:11" ht="12" customHeight="1" thickBot="1">
      <c r="A63" s="257"/>
      <c r="B63" s="258"/>
      <c r="C63" s="262" t="str">
        <f t="shared" si="34"/>
        <v/>
      </c>
      <c r="D63" s="262" t="str">
        <f t="shared" si="35"/>
        <v/>
      </c>
      <c r="E63" s="262" t="str">
        <f t="shared" si="36"/>
        <v/>
      </c>
      <c r="F63" s="262" t="str">
        <f t="shared" si="37"/>
        <v/>
      </c>
      <c r="G63" s="262" t="str">
        <f t="shared" si="38"/>
        <v/>
      </c>
      <c r="H63" s="277" t="str">
        <f t="shared" si="38"/>
        <v/>
      </c>
      <c r="I63" s="711"/>
      <c r="J63" s="657" t="str">
        <f>IF(I63="","",RANK(I63,$I$55:$I$63,1))</f>
        <v/>
      </c>
      <c r="K63" s="659"/>
    </row>
  </sheetData>
  <mergeCells count="8">
    <mergeCell ref="A43:K43"/>
    <mergeCell ref="A54:K54"/>
    <mergeCell ref="A1:K1"/>
    <mergeCell ref="A3:K3"/>
    <mergeCell ref="A9:K9"/>
    <mergeCell ref="A18:K18"/>
    <mergeCell ref="A24:K24"/>
    <mergeCell ref="A35:K3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>
    <oddFooter xml:space="preserve">&amp;L&amp;"Arial,Gras"&amp;12&amp;F  /  &amp;A&amp;C&amp;P/&amp;N&amp;R&amp;KFF0000Edition du:&amp;D_&amp;T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80"/>
  <sheetViews>
    <sheetView topLeftCell="E1" workbookViewId="0">
      <selection activeCell="N15" sqref="N15"/>
    </sheetView>
  </sheetViews>
  <sheetFormatPr baseColWidth="10" defaultRowHeight="13.2"/>
  <sheetData>
    <row r="1" spans="1:19" ht="15.6" thickBot="1">
      <c r="A1" s="970" t="s">
        <v>938</v>
      </c>
      <c r="B1" s="971"/>
      <c r="C1" s="971"/>
      <c r="D1" s="971"/>
      <c r="E1" s="972"/>
      <c r="F1" s="972"/>
      <c r="G1" s="972"/>
      <c r="H1" s="972"/>
      <c r="I1" s="972"/>
      <c r="J1" s="972"/>
      <c r="K1" s="972"/>
      <c r="L1" s="972"/>
      <c r="M1" s="972"/>
      <c r="N1" s="972"/>
      <c r="O1" s="972"/>
      <c r="P1" s="972"/>
      <c r="Q1" s="972"/>
      <c r="R1" s="971"/>
      <c r="S1" s="973" t="s">
        <v>630</v>
      </c>
    </row>
    <row r="2" spans="1:19" ht="23.4" thickBot="1">
      <c r="A2" s="798"/>
      <c r="B2" s="799"/>
      <c r="C2" s="799"/>
      <c r="D2" s="799"/>
      <c r="E2" s="976" t="s">
        <v>587</v>
      </c>
      <c r="F2" s="977"/>
      <c r="G2" s="977"/>
      <c r="H2" s="977"/>
      <c r="I2" s="977"/>
      <c r="J2" s="978"/>
      <c r="K2" s="976" t="s">
        <v>596</v>
      </c>
      <c r="L2" s="978"/>
      <c r="M2" s="976" t="s">
        <v>597</v>
      </c>
      <c r="N2" s="978"/>
      <c r="O2" s="976" t="s">
        <v>588</v>
      </c>
      <c r="P2" s="978"/>
      <c r="Q2" s="979" t="s">
        <v>592</v>
      </c>
      <c r="R2" s="981" t="s">
        <v>557</v>
      </c>
      <c r="S2" s="974"/>
    </row>
    <row r="3" spans="1:19" ht="13.8" thickBot="1">
      <c r="A3" s="800" t="s">
        <v>593</v>
      </c>
      <c r="B3" s="800" t="s">
        <v>594</v>
      </c>
      <c r="C3" s="800" t="s">
        <v>13</v>
      </c>
      <c r="D3" s="800" t="s">
        <v>595</v>
      </c>
      <c r="E3" s="801" t="s">
        <v>589</v>
      </c>
      <c r="F3" s="801" t="s">
        <v>590</v>
      </c>
      <c r="G3" s="801" t="s">
        <v>659</v>
      </c>
      <c r="H3" s="801" t="s">
        <v>505</v>
      </c>
      <c r="I3" s="801" t="s">
        <v>476</v>
      </c>
      <c r="J3" s="801" t="s">
        <v>591</v>
      </c>
      <c r="K3" s="801" t="s">
        <v>476</v>
      </c>
      <c r="L3" s="801" t="s">
        <v>591</v>
      </c>
      <c r="M3" s="801" t="s">
        <v>476</v>
      </c>
      <c r="N3" s="801" t="s">
        <v>591</v>
      </c>
      <c r="O3" s="801" t="s">
        <v>476</v>
      </c>
      <c r="P3" s="801" t="s">
        <v>591</v>
      </c>
      <c r="Q3" s="980"/>
      <c r="R3" s="982"/>
      <c r="S3" s="974"/>
    </row>
    <row r="4" spans="1:19" ht="22.8">
      <c r="A4" s="983" t="s">
        <v>515</v>
      </c>
      <c r="B4" s="984"/>
      <c r="C4" s="984"/>
      <c r="D4" s="984"/>
      <c r="E4" s="985"/>
      <c r="F4" s="985"/>
      <c r="G4" s="985"/>
      <c r="H4" s="985"/>
      <c r="I4" s="985"/>
      <c r="J4" s="985"/>
      <c r="K4" s="985"/>
      <c r="L4" s="985"/>
      <c r="M4" s="985"/>
      <c r="N4" s="985"/>
      <c r="O4" s="985"/>
      <c r="P4" s="985"/>
      <c r="Q4" s="985"/>
      <c r="R4" s="985"/>
      <c r="S4" s="975"/>
    </row>
    <row r="5" spans="1:19">
      <c r="A5" s="802"/>
      <c r="B5" s="803" t="str">
        <f t="shared" ref="B5:B10" si="0">IF($A5="","",VLOOKUP($A5,licbarque97,3))</f>
        <v/>
      </c>
      <c r="C5" s="803" t="str">
        <f t="shared" ref="C5:C10" si="1">IF(A5="","",VLOOKUP(A5,licbarque97,6))</f>
        <v/>
      </c>
      <c r="D5" s="803" t="str">
        <f t="shared" ref="D5:D10" si="2">IF(A5="","",VLOOKUP(A5,licbarque97,5))</f>
        <v/>
      </c>
      <c r="E5" s="804"/>
      <c r="F5" s="804"/>
      <c r="G5" s="804"/>
      <c r="H5" s="804">
        <f t="shared" ref="H5:H10" si="3">SUM(E5,F5,G5)</f>
        <v>0</v>
      </c>
      <c r="I5" s="805"/>
      <c r="J5" s="806"/>
      <c r="K5" s="807"/>
      <c r="L5" s="806"/>
      <c r="M5" s="807"/>
      <c r="N5" s="806"/>
      <c r="O5" s="807"/>
      <c r="P5" s="806"/>
      <c r="Q5" s="806">
        <f t="shared" ref="Q5:Q10" si="4">SUM(J5,L5,N5,P5)</f>
        <v>0</v>
      </c>
      <c r="R5" s="808"/>
      <c r="S5" s="809"/>
    </row>
    <row r="6" spans="1:19">
      <c r="A6" s="810"/>
      <c r="B6" s="803" t="str">
        <f t="shared" si="0"/>
        <v/>
      </c>
      <c r="C6" s="803" t="str">
        <f t="shared" si="1"/>
        <v/>
      </c>
      <c r="D6" s="803" t="str">
        <f t="shared" si="2"/>
        <v/>
      </c>
      <c r="E6" s="804"/>
      <c r="F6" s="804"/>
      <c r="G6" s="804"/>
      <c r="H6" s="804">
        <f t="shared" si="3"/>
        <v>0</v>
      </c>
      <c r="I6" s="805"/>
      <c r="J6" s="806"/>
      <c r="K6" s="807"/>
      <c r="L6" s="806"/>
      <c r="M6" s="807"/>
      <c r="N6" s="806"/>
      <c r="O6" s="807"/>
      <c r="P6" s="806"/>
      <c r="Q6" s="806">
        <f t="shared" si="4"/>
        <v>0</v>
      </c>
      <c r="R6" s="811"/>
      <c r="S6" s="809"/>
    </row>
    <row r="7" spans="1:19">
      <c r="A7" s="810"/>
      <c r="B7" s="803" t="str">
        <f t="shared" si="0"/>
        <v/>
      </c>
      <c r="C7" s="803" t="str">
        <f t="shared" si="1"/>
        <v/>
      </c>
      <c r="D7" s="803" t="str">
        <f t="shared" si="2"/>
        <v/>
      </c>
      <c r="E7" s="804"/>
      <c r="F7" s="804"/>
      <c r="G7" s="804"/>
      <c r="H7" s="804">
        <f t="shared" si="3"/>
        <v>0</v>
      </c>
      <c r="I7" s="805"/>
      <c r="J7" s="806"/>
      <c r="K7" s="807"/>
      <c r="L7" s="806"/>
      <c r="M7" s="807"/>
      <c r="N7" s="806"/>
      <c r="O7" s="807"/>
      <c r="P7" s="806"/>
      <c r="Q7" s="806">
        <f t="shared" si="4"/>
        <v>0</v>
      </c>
      <c r="R7" s="811"/>
      <c r="S7" s="809"/>
    </row>
    <row r="8" spans="1:19">
      <c r="A8" s="810"/>
      <c r="B8" s="803" t="str">
        <f t="shared" si="0"/>
        <v/>
      </c>
      <c r="C8" s="803" t="str">
        <f t="shared" si="1"/>
        <v/>
      </c>
      <c r="D8" s="803" t="str">
        <f t="shared" si="2"/>
        <v/>
      </c>
      <c r="E8" s="804"/>
      <c r="F8" s="804"/>
      <c r="G8" s="804"/>
      <c r="H8" s="804">
        <f t="shared" si="3"/>
        <v>0</v>
      </c>
      <c r="I8" s="805"/>
      <c r="J8" s="806"/>
      <c r="K8" s="807"/>
      <c r="L8" s="806"/>
      <c r="M8" s="807"/>
      <c r="N8" s="806"/>
      <c r="O8" s="807"/>
      <c r="P8" s="806"/>
      <c r="Q8" s="806">
        <f t="shared" si="4"/>
        <v>0</v>
      </c>
      <c r="R8" s="811"/>
      <c r="S8" s="809"/>
    </row>
    <row r="9" spans="1:19">
      <c r="A9" s="810"/>
      <c r="B9" s="803" t="str">
        <f t="shared" si="0"/>
        <v/>
      </c>
      <c r="C9" s="803" t="str">
        <f t="shared" si="1"/>
        <v/>
      </c>
      <c r="D9" s="803" t="str">
        <f t="shared" si="2"/>
        <v/>
      </c>
      <c r="E9" s="804"/>
      <c r="F9" s="804"/>
      <c r="G9" s="804"/>
      <c r="H9" s="804">
        <f t="shared" si="3"/>
        <v>0</v>
      </c>
      <c r="I9" s="805"/>
      <c r="J9" s="806"/>
      <c r="K9" s="807"/>
      <c r="L9" s="806"/>
      <c r="M9" s="807"/>
      <c r="N9" s="806"/>
      <c r="O9" s="807"/>
      <c r="P9" s="806"/>
      <c r="Q9" s="806">
        <f t="shared" si="4"/>
        <v>0</v>
      </c>
      <c r="R9" s="811"/>
      <c r="S9" s="809"/>
    </row>
    <row r="10" spans="1:19">
      <c r="A10" s="810"/>
      <c r="B10" s="803" t="str">
        <f t="shared" si="0"/>
        <v/>
      </c>
      <c r="C10" s="803" t="str">
        <f t="shared" si="1"/>
        <v/>
      </c>
      <c r="D10" s="803" t="str">
        <f t="shared" si="2"/>
        <v/>
      </c>
      <c r="E10" s="804"/>
      <c r="F10" s="804"/>
      <c r="G10" s="804"/>
      <c r="H10" s="804">
        <f t="shared" si="3"/>
        <v>0</v>
      </c>
      <c r="I10" s="805"/>
      <c r="J10" s="806"/>
      <c r="K10" s="807"/>
      <c r="L10" s="806"/>
      <c r="M10" s="807"/>
      <c r="N10" s="806"/>
      <c r="O10" s="807"/>
      <c r="P10" s="806"/>
      <c r="Q10" s="806">
        <f t="shared" si="4"/>
        <v>0</v>
      </c>
      <c r="R10" s="811"/>
      <c r="S10" s="809"/>
    </row>
    <row r="11" spans="1:19" ht="22.8">
      <c r="A11" s="968" t="s">
        <v>508</v>
      </c>
      <c r="B11" s="969"/>
      <c r="C11" s="969"/>
      <c r="D11" s="969"/>
      <c r="E11" s="969"/>
      <c r="F11" s="969"/>
      <c r="G11" s="969"/>
      <c r="H11" s="969"/>
      <c r="I11" s="969"/>
      <c r="J11" s="969"/>
      <c r="K11" s="969"/>
      <c r="L11" s="969"/>
      <c r="M11" s="969"/>
      <c r="N11" s="969"/>
      <c r="O11" s="969"/>
      <c r="P11" s="969"/>
      <c r="Q11" s="969"/>
      <c r="R11" s="969"/>
      <c r="S11" s="809"/>
    </row>
    <row r="12" spans="1:19">
      <c r="A12" s="810"/>
      <c r="B12" s="803" t="str">
        <f t="shared" ref="B12:B17" si="5">IF($A12="","",VLOOKUP($A12,licbarque97,3))</f>
        <v/>
      </c>
      <c r="C12" s="803" t="str">
        <f t="shared" ref="C12:C17" si="6">IF(A12="","",VLOOKUP(A12,licbarque97,6))</f>
        <v/>
      </c>
      <c r="D12" s="803" t="str">
        <f t="shared" ref="D12:D17" si="7">IF(A12="","",VLOOKUP(A12,licbarque97,5))</f>
        <v/>
      </c>
      <c r="E12" s="804"/>
      <c r="F12" s="804"/>
      <c r="G12" s="804"/>
      <c r="H12" s="804">
        <f t="shared" ref="H12:H21" si="8">SUM(E12,F12,G12)</f>
        <v>0</v>
      </c>
      <c r="I12" s="805"/>
      <c r="J12" s="806"/>
      <c r="K12" s="807"/>
      <c r="L12" s="806"/>
      <c r="M12" s="807"/>
      <c r="N12" s="806"/>
      <c r="O12" s="807"/>
      <c r="P12" s="806"/>
      <c r="Q12" s="806">
        <f t="shared" ref="Q12:Q21" si="9">SUM(J12,L12,N12,P12)</f>
        <v>0</v>
      </c>
      <c r="R12" s="811"/>
      <c r="S12" s="809"/>
    </row>
    <row r="13" spans="1:19">
      <c r="A13" s="810"/>
      <c r="B13" s="803" t="str">
        <f t="shared" si="5"/>
        <v/>
      </c>
      <c r="C13" s="803" t="str">
        <f t="shared" si="6"/>
        <v/>
      </c>
      <c r="D13" s="803" t="str">
        <f t="shared" si="7"/>
        <v/>
      </c>
      <c r="E13" s="804"/>
      <c r="F13" s="804"/>
      <c r="G13" s="804"/>
      <c r="H13" s="804">
        <f t="shared" si="8"/>
        <v>0</v>
      </c>
      <c r="I13" s="805"/>
      <c r="J13" s="806"/>
      <c r="K13" s="807"/>
      <c r="L13" s="806"/>
      <c r="M13" s="807"/>
      <c r="N13" s="806"/>
      <c r="O13" s="807"/>
      <c r="P13" s="806"/>
      <c r="Q13" s="806">
        <f t="shared" si="9"/>
        <v>0</v>
      </c>
      <c r="R13" s="811"/>
      <c r="S13" s="809"/>
    </row>
    <row r="14" spans="1:19">
      <c r="A14" s="810"/>
      <c r="B14" s="803" t="str">
        <f t="shared" si="5"/>
        <v/>
      </c>
      <c r="C14" s="803" t="str">
        <f t="shared" si="6"/>
        <v/>
      </c>
      <c r="D14" s="803" t="str">
        <f t="shared" si="7"/>
        <v/>
      </c>
      <c r="E14" s="804"/>
      <c r="F14" s="804"/>
      <c r="G14" s="804"/>
      <c r="H14" s="804">
        <f t="shared" si="8"/>
        <v>0</v>
      </c>
      <c r="I14" s="805"/>
      <c r="J14" s="806"/>
      <c r="K14" s="807"/>
      <c r="L14" s="806"/>
      <c r="M14" s="807"/>
      <c r="N14" s="806"/>
      <c r="O14" s="807"/>
      <c r="P14" s="806"/>
      <c r="Q14" s="806">
        <f t="shared" si="9"/>
        <v>0</v>
      </c>
      <c r="R14" s="811"/>
      <c r="S14" s="809"/>
    </row>
    <row r="15" spans="1:19">
      <c r="A15" s="810"/>
      <c r="B15" s="803" t="str">
        <f t="shared" si="5"/>
        <v/>
      </c>
      <c r="C15" s="803" t="str">
        <f t="shared" si="6"/>
        <v/>
      </c>
      <c r="D15" s="803" t="str">
        <f t="shared" si="7"/>
        <v/>
      </c>
      <c r="E15" s="804"/>
      <c r="F15" s="804"/>
      <c r="G15" s="804"/>
      <c r="H15" s="804">
        <f t="shared" si="8"/>
        <v>0</v>
      </c>
      <c r="I15" s="805"/>
      <c r="J15" s="806"/>
      <c r="K15" s="807"/>
      <c r="L15" s="806"/>
      <c r="M15" s="807"/>
      <c r="N15" s="806"/>
      <c r="O15" s="807"/>
      <c r="P15" s="806"/>
      <c r="Q15" s="806">
        <f t="shared" si="9"/>
        <v>0</v>
      </c>
      <c r="R15" s="811"/>
      <c r="S15" s="809"/>
    </row>
    <row r="16" spans="1:19">
      <c r="A16" s="810"/>
      <c r="B16" s="803" t="str">
        <f t="shared" si="5"/>
        <v/>
      </c>
      <c r="C16" s="803" t="str">
        <f t="shared" si="6"/>
        <v/>
      </c>
      <c r="D16" s="803" t="str">
        <f t="shared" si="7"/>
        <v/>
      </c>
      <c r="E16" s="804"/>
      <c r="F16" s="804"/>
      <c r="G16" s="804"/>
      <c r="H16" s="804">
        <f t="shared" si="8"/>
        <v>0</v>
      </c>
      <c r="I16" s="805"/>
      <c r="J16" s="806"/>
      <c r="K16" s="807"/>
      <c r="L16" s="806"/>
      <c r="M16" s="807"/>
      <c r="N16" s="806"/>
      <c r="O16" s="807"/>
      <c r="P16" s="806"/>
      <c r="Q16" s="806">
        <f t="shared" si="9"/>
        <v>0</v>
      </c>
      <c r="R16" s="811"/>
      <c r="S16" s="809"/>
    </row>
    <row r="17" spans="1:19">
      <c r="A17" s="810"/>
      <c r="B17" s="803" t="str">
        <f t="shared" si="5"/>
        <v/>
      </c>
      <c r="C17" s="803" t="str">
        <f t="shared" si="6"/>
        <v/>
      </c>
      <c r="D17" s="803" t="str">
        <f t="shared" si="7"/>
        <v/>
      </c>
      <c r="E17" s="804"/>
      <c r="F17" s="804"/>
      <c r="G17" s="804"/>
      <c r="H17" s="804">
        <f t="shared" si="8"/>
        <v>0</v>
      </c>
      <c r="I17" s="805"/>
      <c r="J17" s="806"/>
      <c r="K17" s="807"/>
      <c r="L17" s="806"/>
      <c r="M17" s="807"/>
      <c r="N17" s="806"/>
      <c r="O17" s="807"/>
      <c r="P17" s="806"/>
      <c r="Q17" s="806">
        <f t="shared" si="9"/>
        <v>0</v>
      </c>
      <c r="R17" s="811"/>
      <c r="S17" s="809"/>
    </row>
    <row r="18" spans="1:19">
      <c r="A18" s="810"/>
      <c r="B18" s="803" t="str">
        <f t="shared" ref="B18:B21" si="10">IF($A18="","",VLOOKUP($A18,licbarque97,3))</f>
        <v/>
      </c>
      <c r="C18" s="803" t="str">
        <f t="shared" ref="C18:C21" si="11">IF(A18="","",VLOOKUP(A18,licbarque97,6))</f>
        <v/>
      </c>
      <c r="D18" s="803" t="str">
        <f t="shared" ref="D18:D21" si="12">IF(A18="","",VLOOKUP(A18,licbarque97,5))</f>
        <v/>
      </c>
      <c r="E18" s="804"/>
      <c r="F18" s="804"/>
      <c r="G18" s="804"/>
      <c r="H18" s="804">
        <f t="shared" si="8"/>
        <v>0</v>
      </c>
      <c r="I18" s="805"/>
      <c r="J18" s="806"/>
      <c r="K18" s="807"/>
      <c r="L18" s="806"/>
      <c r="M18" s="807"/>
      <c r="N18" s="806"/>
      <c r="O18" s="807"/>
      <c r="P18" s="806"/>
      <c r="Q18" s="806">
        <f t="shared" si="9"/>
        <v>0</v>
      </c>
      <c r="R18" s="811"/>
      <c r="S18" s="809"/>
    </row>
    <row r="19" spans="1:19">
      <c r="A19" s="810"/>
      <c r="B19" s="803" t="str">
        <f t="shared" si="10"/>
        <v/>
      </c>
      <c r="C19" s="803" t="str">
        <f t="shared" si="11"/>
        <v/>
      </c>
      <c r="D19" s="803" t="str">
        <f t="shared" si="12"/>
        <v/>
      </c>
      <c r="E19" s="804"/>
      <c r="F19" s="804"/>
      <c r="G19" s="804"/>
      <c r="H19" s="804">
        <f t="shared" si="8"/>
        <v>0</v>
      </c>
      <c r="I19" s="805"/>
      <c r="J19" s="806"/>
      <c r="K19" s="807"/>
      <c r="L19" s="806"/>
      <c r="M19" s="807"/>
      <c r="N19" s="806"/>
      <c r="O19" s="807"/>
      <c r="P19" s="806"/>
      <c r="Q19" s="806">
        <f t="shared" si="9"/>
        <v>0</v>
      </c>
      <c r="R19" s="811"/>
      <c r="S19" s="809"/>
    </row>
    <row r="20" spans="1:19">
      <c r="A20" s="810"/>
      <c r="B20" s="803" t="str">
        <f t="shared" si="10"/>
        <v/>
      </c>
      <c r="C20" s="803" t="str">
        <f t="shared" si="11"/>
        <v/>
      </c>
      <c r="D20" s="803" t="str">
        <f t="shared" si="12"/>
        <v/>
      </c>
      <c r="E20" s="804"/>
      <c r="F20" s="804"/>
      <c r="G20" s="804"/>
      <c r="H20" s="804">
        <f t="shared" si="8"/>
        <v>0</v>
      </c>
      <c r="I20" s="805"/>
      <c r="J20" s="806"/>
      <c r="K20" s="807"/>
      <c r="L20" s="806"/>
      <c r="M20" s="807"/>
      <c r="N20" s="806"/>
      <c r="O20" s="807"/>
      <c r="P20" s="806"/>
      <c r="Q20" s="806">
        <f t="shared" si="9"/>
        <v>0</v>
      </c>
      <c r="R20" s="811"/>
      <c r="S20" s="809"/>
    </row>
    <row r="21" spans="1:19">
      <c r="A21" s="810"/>
      <c r="B21" s="803" t="str">
        <f t="shared" si="10"/>
        <v/>
      </c>
      <c r="C21" s="803" t="str">
        <f t="shared" si="11"/>
        <v/>
      </c>
      <c r="D21" s="803" t="str">
        <f t="shared" si="12"/>
        <v/>
      </c>
      <c r="E21" s="804"/>
      <c r="F21" s="804"/>
      <c r="G21" s="804"/>
      <c r="H21" s="804">
        <f t="shared" si="8"/>
        <v>0</v>
      </c>
      <c r="I21" s="805"/>
      <c r="J21" s="806"/>
      <c r="K21" s="807"/>
      <c r="L21" s="806"/>
      <c r="M21" s="807"/>
      <c r="N21" s="806"/>
      <c r="O21" s="807"/>
      <c r="P21" s="806"/>
      <c r="Q21" s="806">
        <f t="shared" si="9"/>
        <v>0</v>
      </c>
      <c r="R21" s="811"/>
      <c r="S21" s="809"/>
    </row>
    <row r="22" spans="1:19" ht="22.8">
      <c r="A22" s="968" t="s">
        <v>509</v>
      </c>
      <c r="B22" s="986"/>
      <c r="C22" s="986"/>
      <c r="D22" s="986"/>
      <c r="E22" s="986"/>
      <c r="F22" s="986"/>
      <c r="G22" s="986"/>
      <c r="H22" s="986"/>
      <c r="I22" s="986"/>
      <c r="J22" s="986"/>
      <c r="K22" s="986"/>
      <c r="L22" s="986"/>
      <c r="M22" s="986"/>
      <c r="N22" s="986"/>
      <c r="O22" s="986"/>
      <c r="P22" s="986"/>
      <c r="Q22" s="986"/>
      <c r="R22" s="986"/>
      <c r="S22" s="812"/>
    </row>
    <row r="23" spans="1:19">
      <c r="A23" s="810"/>
      <c r="B23" s="803" t="str">
        <f>IF($A23="","",VLOOKUP($A23,licbarque97,3))</f>
        <v/>
      </c>
      <c r="C23" s="803" t="str">
        <f>IF(A23="","",VLOOKUP(A23,licbarque97,6))</f>
        <v/>
      </c>
      <c r="D23" s="803" t="str">
        <f>IF(A23="","",VLOOKUP(A23,licbarque97,5))</f>
        <v/>
      </c>
      <c r="E23" s="804"/>
      <c r="F23" s="804"/>
      <c r="G23" s="804"/>
      <c r="H23" s="804">
        <f>SUM(E23,F23,G23)</f>
        <v>0</v>
      </c>
      <c r="I23" s="805"/>
      <c r="J23" s="806"/>
      <c r="K23" s="807"/>
      <c r="L23" s="806"/>
      <c r="M23" s="807"/>
      <c r="N23" s="806"/>
      <c r="O23" s="807"/>
      <c r="P23" s="806"/>
      <c r="Q23" s="806">
        <f>SUM(J23,L23,N23,P23)</f>
        <v>0</v>
      </c>
      <c r="R23" s="811"/>
      <c r="S23" s="809"/>
    </row>
    <row r="24" spans="1:19">
      <c r="A24" s="810"/>
      <c r="B24" s="803" t="str">
        <f>IF($A24="","",VLOOKUP($A24,licbarque97,3))</f>
        <v/>
      </c>
      <c r="C24" s="803" t="str">
        <f>IF(A24="","",VLOOKUP(A24,licbarque97,6))</f>
        <v/>
      </c>
      <c r="D24" s="803" t="str">
        <f>IF(A24="","",VLOOKUP(A24,licbarque97,5))</f>
        <v/>
      </c>
      <c r="E24" s="804"/>
      <c r="F24" s="804"/>
      <c r="G24" s="804"/>
      <c r="H24" s="804">
        <f>SUM(E24,F24,G24)</f>
        <v>0</v>
      </c>
      <c r="I24" s="805"/>
      <c r="J24" s="806"/>
      <c r="K24" s="807"/>
      <c r="L24" s="806"/>
      <c r="M24" s="807"/>
      <c r="N24" s="806"/>
      <c r="O24" s="807"/>
      <c r="P24" s="806"/>
      <c r="Q24" s="806">
        <f>SUM(J24,L24,N24,P24)</f>
        <v>0</v>
      </c>
      <c r="R24" s="811"/>
      <c r="S24" s="809"/>
    </row>
    <row r="25" spans="1:19">
      <c r="A25" s="810"/>
      <c r="B25" s="803" t="str">
        <f>IF($A25="","",VLOOKUP($A25,licbarque97,3))</f>
        <v/>
      </c>
      <c r="C25" s="803" t="str">
        <f>IF(A25="","",VLOOKUP(A25,licbarque97,6))</f>
        <v/>
      </c>
      <c r="D25" s="803" t="str">
        <f>IF(A25="","",VLOOKUP(A25,licbarque97,5))</f>
        <v/>
      </c>
      <c r="E25" s="804"/>
      <c r="F25" s="804"/>
      <c r="G25" s="804"/>
      <c r="H25" s="804">
        <f>SUM(E25,F25,G25)</f>
        <v>0</v>
      </c>
      <c r="I25" s="805"/>
      <c r="J25" s="806"/>
      <c r="K25" s="807"/>
      <c r="L25" s="806"/>
      <c r="M25" s="807"/>
      <c r="N25" s="806"/>
      <c r="O25" s="807"/>
      <c r="P25" s="806"/>
      <c r="Q25" s="806">
        <f>SUM(J25,L25,N25,P25)</f>
        <v>0</v>
      </c>
      <c r="R25" s="811"/>
      <c r="S25" s="809"/>
    </row>
    <row r="26" spans="1:19">
      <c r="A26" s="810"/>
      <c r="B26" s="803" t="str">
        <f t="shared" ref="B26" si="13">IF($A26="","",VLOOKUP($A26,licbarque97,3))</f>
        <v/>
      </c>
      <c r="C26" s="803" t="str">
        <f t="shared" ref="C26" si="14">IF(A26="","",VLOOKUP(A26,licbarque97,6))</f>
        <v/>
      </c>
      <c r="D26" s="803" t="str">
        <f t="shared" ref="D26" si="15">IF(A26="","",VLOOKUP(A26,licbarque97,5))</f>
        <v/>
      </c>
      <c r="E26" s="804"/>
      <c r="F26" s="804"/>
      <c r="G26" s="804"/>
      <c r="H26" s="804">
        <f t="shared" ref="H26:H43" si="16">SUM(E26,F26,G26)</f>
        <v>0</v>
      </c>
      <c r="I26" s="805"/>
      <c r="J26" s="806"/>
      <c r="K26" s="807"/>
      <c r="L26" s="806"/>
      <c r="M26" s="807"/>
      <c r="N26" s="806"/>
      <c r="O26" s="807"/>
      <c r="P26" s="806"/>
      <c r="Q26" s="806">
        <f t="shared" ref="Q26:Q43" si="17">SUM(J26,L26,N26,P26)</f>
        <v>0</v>
      </c>
      <c r="R26" s="811"/>
      <c r="S26" s="809"/>
    </row>
    <row r="27" spans="1:19" ht="22.8">
      <c r="A27" s="968" t="s">
        <v>510</v>
      </c>
      <c r="B27" s="969"/>
      <c r="C27" s="969"/>
      <c r="D27" s="969"/>
      <c r="E27" s="969"/>
      <c r="F27" s="969"/>
      <c r="G27" s="969"/>
      <c r="H27" s="969"/>
      <c r="I27" s="969"/>
      <c r="J27" s="969"/>
      <c r="K27" s="969"/>
      <c r="L27" s="969"/>
      <c r="M27" s="969"/>
      <c r="N27" s="969"/>
      <c r="O27" s="969"/>
      <c r="P27" s="969"/>
      <c r="Q27" s="969"/>
      <c r="R27" s="969"/>
      <c r="S27" s="809"/>
    </row>
    <row r="28" spans="1:19">
      <c r="A28" s="810"/>
      <c r="B28" s="803" t="str">
        <f t="shared" ref="B28:B43" si="18">IF($A28="","",VLOOKUP($A28,licbarque97,3))</f>
        <v/>
      </c>
      <c r="C28" s="803" t="str">
        <f t="shared" ref="C28:C43" si="19">IF(A28="","",VLOOKUP(A28,licbarque97,6))</f>
        <v/>
      </c>
      <c r="D28" s="803" t="str">
        <f t="shared" ref="D28:D43" si="20">IF(A28="","",VLOOKUP(A28,licbarque97,5))</f>
        <v/>
      </c>
      <c r="E28" s="804"/>
      <c r="F28" s="804"/>
      <c r="G28" s="804"/>
      <c r="H28" s="804">
        <f t="shared" si="16"/>
        <v>0</v>
      </c>
      <c r="I28" s="805"/>
      <c r="J28" s="806"/>
      <c r="K28" s="807"/>
      <c r="L28" s="806"/>
      <c r="M28" s="807"/>
      <c r="N28" s="806"/>
      <c r="O28" s="807"/>
      <c r="P28" s="806"/>
      <c r="Q28" s="806">
        <f t="shared" si="17"/>
        <v>0</v>
      </c>
      <c r="R28" s="811"/>
      <c r="S28" s="809"/>
    </row>
    <row r="29" spans="1:19">
      <c r="A29" s="810"/>
      <c r="B29" s="803"/>
      <c r="C29" s="803"/>
      <c r="D29" s="803"/>
      <c r="E29" s="804"/>
      <c r="F29" s="804"/>
      <c r="G29" s="804"/>
      <c r="H29" s="804">
        <f t="shared" si="16"/>
        <v>0</v>
      </c>
      <c r="I29" s="805"/>
      <c r="J29" s="806"/>
      <c r="K29" s="807"/>
      <c r="L29" s="806"/>
      <c r="M29" s="807"/>
      <c r="N29" s="806"/>
      <c r="O29" s="807"/>
      <c r="P29" s="806"/>
      <c r="Q29" s="806">
        <f t="shared" si="17"/>
        <v>0</v>
      </c>
      <c r="R29" s="811"/>
      <c r="S29" s="809"/>
    </row>
    <row r="30" spans="1:19">
      <c r="A30" s="810"/>
      <c r="B30" s="803"/>
      <c r="C30" s="803"/>
      <c r="D30" s="803"/>
      <c r="E30" s="804"/>
      <c r="F30" s="804"/>
      <c r="G30" s="804"/>
      <c r="H30" s="804">
        <f t="shared" si="16"/>
        <v>0</v>
      </c>
      <c r="I30" s="805"/>
      <c r="J30" s="806"/>
      <c r="K30" s="807"/>
      <c r="L30" s="806"/>
      <c r="M30" s="807"/>
      <c r="N30" s="806"/>
      <c r="O30" s="807"/>
      <c r="P30" s="806"/>
      <c r="Q30" s="806">
        <f t="shared" si="17"/>
        <v>0</v>
      </c>
      <c r="R30" s="811"/>
      <c r="S30" s="809"/>
    </row>
    <row r="31" spans="1:19">
      <c r="A31" s="810"/>
      <c r="B31" s="803"/>
      <c r="C31" s="803"/>
      <c r="D31" s="803"/>
      <c r="E31" s="804"/>
      <c r="F31" s="804"/>
      <c r="G31" s="804"/>
      <c r="H31" s="804">
        <f t="shared" si="16"/>
        <v>0</v>
      </c>
      <c r="I31" s="805"/>
      <c r="J31" s="806"/>
      <c r="K31" s="807"/>
      <c r="L31" s="806"/>
      <c r="M31" s="807"/>
      <c r="N31" s="806"/>
      <c r="O31" s="807"/>
      <c r="P31" s="806"/>
      <c r="Q31" s="806">
        <f t="shared" si="17"/>
        <v>0</v>
      </c>
      <c r="R31" s="811"/>
      <c r="S31" s="809"/>
    </row>
    <row r="32" spans="1:19">
      <c r="A32" s="810"/>
      <c r="B32" s="803"/>
      <c r="C32" s="803"/>
      <c r="D32" s="803"/>
      <c r="E32" s="804"/>
      <c r="F32" s="804"/>
      <c r="G32" s="804"/>
      <c r="H32" s="804">
        <f t="shared" si="16"/>
        <v>0</v>
      </c>
      <c r="I32" s="805"/>
      <c r="J32" s="806"/>
      <c r="K32" s="807"/>
      <c r="L32" s="806"/>
      <c r="M32" s="807"/>
      <c r="N32" s="806"/>
      <c r="O32" s="807"/>
      <c r="P32" s="806"/>
      <c r="Q32" s="806">
        <f t="shared" si="17"/>
        <v>0</v>
      </c>
      <c r="R32" s="811"/>
      <c r="S32" s="809"/>
    </row>
    <row r="33" spans="1:19">
      <c r="A33" s="810"/>
      <c r="B33" s="803"/>
      <c r="C33" s="803"/>
      <c r="D33" s="803"/>
      <c r="E33" s="804"/>
      <c r="F33" s="804"/>
      <c r="G33" s="804"/>
      <c r="H33" s="804">
        <f t="shared" si="16"/>
        <v>0</v>
      </c>
      <c r="I33" s="805"/>
      <c r="J33" s="806"/>
      <c r="K33" s="807"/>
      <c r="L33" s="806"/>
      <c r="M33" s="807"/>
      <c r="N33" s="806"/>
      <c r="O33" s="807"/>
      <c r="P33" s="806"/>
      <c r="Q33" s="806">
        <f t="shared" si="17"/>
        <v>0</v>
      </c>
      <c r="R33" s="811"/>
      <c r="S33" s="809"/>
    </row>
    <row r="34" spans="1:19">
      <c r="A34" s="810"/>
      <c r="B34" s="803"/>
      <c r="C34" s="803"/>
      <c r="D34" s="803"/>
      <c r="E34" s="804"/>
      <c r="F34" s="804"/>
      <c r="G34" s="804"/>
      <c r="H34" s="804">
        <f t="shared" si="16"/>
        <v>0</v>
      </c>
      <c r="I34" s="805"/>
      <c r="J34" s="806"/>
      <c r="K34" s="807"/>
      <c r="L34" s="806"/>
      <c r="M34" s="807"/>
      <c r="N34" s="806"/>
      <c r="O34" s="807"/>
      <c r="P34" s="806"/>
      <c r="Q34" s="806">
        <f t="shared" si="17"/>
        <v>0</v>
      </c>
      <c r="R34" s="811"/>
      <c r="S34" s="809"/>
    </row>
    <row r="35" spans="1:19">
      <c r="A35" s="810"/>
      <c r="B35" s="803" t="str">
        <f t="shared" si="18"/>
        <v/>
      </c>
      <c r="C35" s="803" t="str">
        <f t="shared" si="19"/>
        <v/>
      </c>
      <c r="D35" s="803" t="str">
        <f t="shared" si="20"/>
        <v/>
      </c>
      <c r="E35" s="804"/>
      <c r="F35" s="804"/>
      <c r="G35" s="804"/>
      <c r="H35" s="804">
        <f t="shared" si="16"/>
        <v>0</v>
      </c>
      <c r="I35" s="805"/>
      <c r="J35" s="806"/>
      <c r="K35" s="807"/>
      <c r="L35" s="806"/>
      <c r="M35" s="807"/>
      <c r="N35" s="806"/>
      <c r="O35" s="807"/>
      <c r="P35" s="806"/>
      <c r="Q35" s="806">
        <f t="shared" si="17"/>
        <v>0</v>
      </c>
      <c r="R35" s="811"/>
      <c r="S35" s="809"/>
    </row>
    <row r="36" spans="1:19">
      <c r="A36" s="810"/>
      <c r="B36" s="803" t="str">
        <f t="shared" si="18"/>
        <v/>
      </c>
      <c r="C36" s="803" t="str">
        <f t="shared" si="19"/>
        <v/>
      </c>
      <c r="D36" s="803" t="str">
        <f t="shared" si="20"/>
        <v/>
      </c>
      <c r="E36" s="804"/>
      <c r="F36" s="804"/>
      <c r="G36" s="804"/>
      <c r="H36" s="804">
        <f t="shared" si="16"/>
        <v>0</v>
      </c>
      <c r="I36" s="805"/>
      <c r="J36" s="806"/>
      <c r="K36" s="807"/>
      <c r="L36" s="806"/>
      <c r="M36" s="807"/>
      <c r="N36" s="806"/>
      <c r="O36" s="807"/>
      <c r="P36" s="806"/>
      <c r="Q36" s="806">
        <f t="shared" si="17"/>
        <v>0</v>
      </c>
      <c r="R36" s="811"/>
      <c r="S36" s="809"/>
    </row>
    <row r="37" spans="1:19">
      <c r="A37" s="810"/>
      <c r="B37" s="803" t="str">
        <f t="shared" si="18"/>
        <v/>
      </c>
      <c r="C37" s="803" t="str">
        <f t="shared" si="19"/>
        <v/>
      </c>
      <c r="D37" s="803" t="str">
        <f t="shared" si="20"/>
        <v/>
      </c>
      <c r="E37" s="804"/>
      <c r="F37" s="804"/>
      <c r="G37" s="804"/>
      <c r="H37" s="804">
        <f t="shared" si="16"/>
        <v>0</v>
      </c>
      <c r="I37" s="805"/>
      <c r="J37" s="806"/>
      <c r="K37" s="807"/>
      <c r="L37" s="806"/>
      <c r="M37" s="807"/>
      <c r="N37" s="806"/>
      <c r="O37" s="807"/>
      <c r="P37" s="806"/>
      <c r="Q37" s="806">
        <f t="shared" si="17"/>
        <v>0</v>
      </c>
      <c r="R37" s="811"/>
      <c r="S37" s="809"/>
    </row>
    <row r="38" spans="1:19">
      <c r="A38" s="810"/>
      <c r="B38" s="803" t="str">
        <f t="shared" si="18"/>
        <v/>
      </c>
      <c r="C38" s="803" t="str">
        <f t="shared" si="19"/>
        <v/>
      </c>
      <c r="D38" s="803" t="str">
        <f t="shared" si="20"/>
        <v/>
      </c>
      <c r="E38" s="804"/>
      <c r="F38" s="804"/>
      <c r="G38" s="804"/>
      <c r="H38" s="804">
        <f t="shared" si="16"/>
        <v>0</v>
      </c>
      <c r="I38" s="805"/>
      <c r="J38" s="806"/>
      <c r="K38" s="807"/>
      <c r="L38" s="806"/>
      <c r="M38" s="807"/>
      <c r="N38" s="806"/>
      <c r="O38" s="807"/>
      <c r="P38" s="806"/>
      <c r="Q38" s="806">
        <f t="shared" si="17"/>
        <v>0</v>
      </c>
      <c r="R38" s="811"/>
      <c r="S38" s="809"/>
    </row>
    <row r="39" spans="1:19">
      <c r="A39" s="810"/>
      <c r="B39" s="803" t="str">
        <f t="shared" si="18"/>
        <v/>
      </c>
      <c r="C39" s="803" t="str">
        <f t="shared" si="19"/>
        <v/>
      </c>
      <c r="D39" s="803" t="str">
        <f t="shared" si="20"/>
        <v/>
      </c>
      <c r="E39" s="804"/>
      <c r="F39" s="804"/>
      <c r="G39" s="804"/>
      <c r="H39" s="804">
        <f t="shared" si="16"/>
        <v>0</v>
      </c>
      <c r="I39" s="805"/>
      <c r="J39" s="806"/>
      <c r="K39" s="807"/>
      <c r="L39" s="806"/>
      <c r="M39" s="807"/>
      <c r="N39" s="806"/>
      <c r="O39" s="807"/>
      <c r="P39" s="806"/>
      <c r="Q39" s="806">
        <f t="shared" si="17"/>
        <v>0</v>
      </c>
      <c r="R39" s="811"/>
      <c r="S39" s="809"/>
    </row>
    <row r="40" spans="1:19">
      <c r="A40" s="810"/>
      <c r="B40" s="803" t="str">
        <f t="shared" si="18"/>
        <v/>
      </c>
      <c r="C40" s="803" t="str">
        <f t="shared" si="19"/>
        <v/>
      </c>
      <c r="D40" s="803" t="str">
        <f t="shared" si="20"/>
        <v/>
      </c>
      <c r="E40" s="804"/>
      <c r="F40" s="804"/>
      <c r="G40" s="804"/>
      <c r="H40" s="804">
        <f t="shared" si="16"/>
        <v>0</v>
      </c>
      <c r="I40" s="805"/>
      <c r="J40" s="806"/>
      <c r="K40" s="807"/>
      <c r="L40" s="806"/>
      <c r="M40" s="807"/>
      <c r="N40" s="806"/>
      <c r="O40" s="807"/>
      <c r="P40" s="806"/>
      <c r="Q40" s="806">
        <f t="shared" si="17"/>
        <v>0</v>
      </c>
      <c r="R40" s="811"/>
      <c r="S40" s="809"/>
    </row>
    <row r="41" spans="1:19">
      <c r="A41" s="810"/>
      <c r="B41" s="803" t="str">
        <f t="shared" si="18"/>
        <v/>
      </c>
      <c r="C41" s="803" t="str">
        <f t="shared" si="19"/>
        <v/>
      </c>
      <c r="D41" s="803" t="str">
        <f t="shared" si="20"/>
        <v/>
      </c>
      <c r="E41" s="804"/>
      <c r="F41" s="804"/>
      <c r="G41" s="804"/>
      <c r="H41" s="804">
        <f t="shared" si="16"/>
        <v>0</v>
      </c>
      <c r="I41" s="805"/>
      <c r="J41" s="806"/>
      <c r="K41" s="807"/>
      <c r="L41" s="806"/>
      <c r="M41" s="807"/>
      <c r="N41" s="806"/>
      <c r="O41" s="807"/>
      <c r="P41" s="806"/>
      <c r="Q41" s="806">
        <f t="shared" si="17"/>
        <v>0</v>
      </c>
      <c r="R41" s="811"/>
      <c r="S41" s="809"/>
    </row>
    <row r="42" spans="1:19">
      <c r="A42" s="810"/>
      <c r="B42" s="803" t="str">
        <f t="shared" si="18"/>
        <v/>
      </c>
      <c r="C42" s="803" t="str">
        <f t="shared" si="19"/>
        <v/>
      </c>
      <c r="D42" s="803" t="str">
        <f t="shared" si="20"/>
        <v/>
      </c>
      <c r="E42" s="804"/>
      <c r="F42" s="804"/>
      <c r="G42" s="804"/>
      <c r="H42" s="804">
        <f t="shared" si="16"/>
        <v>0</v>
      </c>
      <c r="I42" s="805"/>
      <c r="J42" s="806"/>
      <c r="K42" s="807"/>
      <c r="L42" s="806"/>
      <c r="M42" s="807"/>
      <c r="N42" s="806"/>
      <c r="O42" s="807"/>
      <c r="P42" s="806"/>
      <c r="Q42" s="806">
        <f t="shared" si="17"/>
        <v>0</v>
      </c>
      <c r="R42" s="811"/>
      <c r="S42" s="809"/>
    </row>
    <row r="43" spans="1:19">
      <c r="A43" s="810"/>
      <c r="B43" s="803" t="str">
        <f t="shared" si="18"/>
        <v/>
      </c>
      <c r="C43" s="803" t="str">
        <f t="shared" si="19"/>
        <v/>
      </c>
      <c r="D43" s="803" t="str">
        <f t="shared" si="20"/>
        <v/>
      </c>
      <c r="E43" s="804"/>
      <c r="F43" s="804"/>
      <c r="G43" s="804"/>
      <c r="H43" s="804">
        <f t="shared" si="16"/>
        <v>0</v>
      </c>
      <c r="I43" s="805"/>
      <c r="J43" s="806"/>
      <c r="K43" s="807"/>
      <c r="L43" s="806"/>
      <c r="M43" s="807"/>
      <c r="N43" s="806"/>
      <c r="O43" s="807"/>
      <c r="P43" s="806"/>
      <c r="Q43" s="806">
        <f t="shared" si="17"/>
        <v>0</v>
      </c>
      <c r="R43" s="811"/>
      <c r="S43" s="809"/>
    </row>
    <row r="44" spans="1:19" ht="22.8">
      <c r="A44" s="968" t="s">
        <v>512</v>
      </c>
      <c r="B44" s="969"/>
      <c r="C44" s="969"/>
      <c r="D44" s="969"/>
      <c r="E44" s="969"/>
      <c r="F44" s="969"/>
      <c r="G44" s="969"/>
      <c r="H44" s="969"/>
      <c r="I44" s="969"/>
      <c r="J44" s="969"/>
      <c r="K44" s="969"/>
      <c r="L44" s="969"/>
      <c r="M44" s="969"/>
      <c r="N44" s="969"/>
      <c r="O44" s="969"/>
      <c r="P44" s="969"/>
      <c r="Q44" s="969"/>
      <c r="R44" s="969"/>
      <c r="S44" s="809"/>
    </row>
    <row r="45" spans="1:19">
      <c r="A45" s="810"/>
      <c r="B45" s="803" t="str">
        <f t="shared" ref="B45:B50" si="21">IF($A45="","",VLOOKUP($A45,licbarque97,3))</f>
        <v/>
      </c>
      <c r="C45" s="803" t="str">
        <f t="shared" ref="C45:C50" si="22">IF(A45="","",VLOOKUP(A45,licbarque97,6))</f>
        <v/>
      </c>
      <c r="D45" s="803" t="str">
        <f t="shared" ref="D45:D50" si="23">IF(A45="","",VLOOKUP(A45,licbarque97,5))</f>
        <v/>
      </c>
      <c r="E45" s="804"/>
      <c r="F45" s="804"/>
      <c r="G45" s="804"/>
      <c r="H45" s="804">
        <f>SUM(E45,F45,G45)</f>
        <v>0</v>
      </c>
      <c r="I45" s="805"/>
      <c r="J45" s="806"/>
      <c r="K45" s="807"/>
      <c r="L45" s="806"/>
      <c r="M45" s="807"/>
      <c r="N45" s="806"/>
      <c r="O45" s="807"/>
      <c r="P45" s="806"/>
      <c r="Q45" s="806">
        <f>SUM(J45,L45,N45,P45)</f>
        <v>0</v>
      </c>
      <c r="R45" s="811"/>
      <c r="S45" s="809"/>
    </row>
    <row r="46" spans="1:19">
      <c r="A46" s="810"/>
      <c r="B46" s="803" t="str">
        <f t="shared" si="21"/>
        <v/>
      </c>
      <c r="C46" s="803" t="str">
        <f t="shared" si="22"/>
        <v/>
      </c>
      <c r="D46" s="803" t="str">
        <f t="shared" si="23"/>
        <v/>
      </c>
      <c r="E46" s="804"/>
      <c r="F46" s="804"/>
      <c r="G46" s="804"/>
      <c r="H46" s="804">
        <f t="shared" ref="H46:H50" si="24">SUM(E46,F46,G46)</f>
        <v>0</v>
      </c>
      <c r="I46" s="805"/>
      <c r="J46" s="806"/>
      <c r="K46" s="807"/>
      <c r="L46" s="806"/>
      <c r="M46" s="807"/>
      <c r="N46" s="806"/>
      <c r="O46" s="807"/>
      <c r="P46" s="806"/>
      <c r="Q46" s="806">
        <f t="shared" ref="Q46:Q50" si="25">SUM(J46,L46,N46,P46)</f>
        <v>0</v>
      </c>
      <c r="R46" s="811"/>
      <c r="S46" s="809"/>
    </row>
    <row r="47" spans="1:19">
      <c r="A47" s="810"/>
      <c r="B47" s="803" t="str">
        <f t="shared" si="21"/>
        <v/>
      </c>
      <c r="C47" s="803" t="str">
        <f t="shared" si="22"/>
        <v/>
      </c>
      <c r="D47" s="803" t="str">
        <f t="shared" si="23"/>
        <v/>
      </c>
      <c r="E47" s="804"/>
      <c r="F47" s="804"/>
      <c r="G47" s="804"/>
      <c r="H47" s="804">
        <f t="shared" si="24"/>
        <v>0</v>
      </c>
      <c r="I47" s="805"/>
      <c r="J47" s="806"/>
      <c r="K47" s="807"/>
      <c r="L47" s="806"/>
      <c r="M47" s="807"/>
      <c r="N47" s="806"/>
      <c r="O47" s="807"/>
      <c r="P47" s="806"/>
      <c r="Q47" s="806">
        <f t="shared" si="25"/>
        <v>0</v>
      </c>
      <c r="R47" s="811"/>
      <c r="S47" s="809"/>
    </row>
    <row r="48" spans="1:19">
      <c r="A48" s="810"/>
      <c r="B48" s="803" t="str">
        <f t="shared" si="21"/>
        <v/>
      </c>
      <c r="C48" s="803" t="str">
        <f t="shared" si="22"/>
        <v/>
      </c>
      <c r="D48" s="803" t="str">
        <f t="shared" si="23"/>
        <v/>
      </c>
      <c r="E48" s="804"/>
      <c r="F48" s="804"/>
      <c r="G48" s="804"/>
      <c r="H48" s="804">
        <f t="shared" si="24"/>
        <v>0</v>
      </c>
      <c r="I48" s="805"/>
      <c r="J48" s="806"/>
      <c r="K48" s="807"/>
      <c r="L48" s="806"/>
      <c r="M48" s="807"/>
      <c r="N48" s="806"/>
      <c r="O48" s="807"/>
      <c r="P48" s="806"/>
      <c r="Q48" s="806">
        <f t="shared" si="25"/>
        <v>0</v>
      </c>
      <c r="R48" s="811"/>
      <c r="S48" s="809"/>
    </row>
    <row r="49" spans="1:19">
      <c r="A49" s="810"/>
      <c r="B49" s="803" t="str">
        <f t="shared" si="21"/>
        <v/>
      </c>
      <c r="C49" s="803" t="str">
        <f t="shared" si="22"/>
        <v/>
      </c>
      <c r="D49" s="803" t="str">
        <f t="shared" si="23"/>
        <v/>
      </c>
      <c r="E49" s="804"/>
      <c r="F49" s="804"/>
      <c r="G49" s="804"/>
      <c r="H49" s="804">
        <f t="shared" si="24"/>
        <v>0</v>
      </c>
      <c r="I49" s="805"/>
      <c r="J49" s="806"/>
      <c r="K49" s="807"/>
      <c r="L49" s="806"/>
      <c r="M49" s="807"/>
      <c r="N49" s="806"/>
      <c r="O49" s="807"/>
      <c r="P49" s="806"/>
      <c r="Q49" s="806">
        <f t="shared" si="25"/>
        <v>0</v>
      </c>
      <c r="R49" s="811"/>
      <c r="S49" s="809"/>
    </row>
    <row r="50" spans="1:19">
      <c r="A50" s="810"/>
      <c r="B50" s="803" t="str">
        <f t="shared" si="21"/>
        <v/>
      </c>
      <c r="C50" s="803" t="str">
        <f t="shared" si="22"/>
        <v/>
      </c>
      <c r="D50" s="803" t="str">
        <f t="shared" si="23"/>
        <v/>
      </c>
      <c r="E50" s="804"/>
      <c r="F50" s="804"/>
      <c r="G50" s="804"/>
      <c r="H50" s="804">
        <f t="shared" si="24"/>
        <v>0</v>
      </c>
      <c r="I50" s="805"/>
      <c r="J50" s="806"/>
      <c r="K50" s="807"/>
      <c r="L50" s="806"/>
      <c r="M50" s="807"/>
      <c r="N50" s="806"/>
      <c r="O50" s="807"/>
      <c r="P50" s="806"/>
      <c r="Q50" s="806">
        <f t="shared" si="25"/>
        <v>0</v>
      </c>
      <c r="R50" s="811"/>
      <c r="S50" s="809"/>
    </row>
    <row r="51" spans="1:19" ht="22.8">
      <c r="A51" s="968" t="s">
        <v>514</v>
      </c>
      <c r="B51" s="969"/>
      <c r="C51" s="969"/>
      <c r="D51" s="969"/>
      <c r="E51" s="969"/>
      <c r="F51" s="969"/>
      <c r="G51" s="969"/>
      <c r="H51" s="969"/>
      <c r="I51" s="969"/>
      <c r="J51" s="969"/>
      <c r="K51" s="969"/>
      <c r="L51" s="969"/>
      <c r="M51" s="969"/>
      <c r="N51" s="969"/>
      <c r="O51" s="969"/>
      <c r="P51" s="969"/>
      <c r="Q51" s="969"/>
      <c r="R51" s="969"/>
      <c r="S51" s="809"/>
    </row>
    <row r="52" spans="1:19">
      <c r="A52" s="810"/>
      <c r="B52" s="803" t="str">
        <f t="shared" ref="B52:B58" si="26">IF($A52="","",VLOOKUP($A52,licbarque97,3))</f>
        <v/>
      </c>
      <c r="C52" s="803" t="str">
        <f t="shared" ref="C52:C58" si="27">IF(A52="","",VLOOKUP(A52,licbarque97,6))</f>
        <v/>
      </c>
      <c r="D52" s="803" t="str">
        <f t="shared" ref="D52:D58" si="28">IF(A52="","",VLOOKUP(A52,licbarque97,5))</f>
        <v/>
      </c>
      <c r="E52" s="804"/>
      <c r="F52" s="804"/>
      <c r="G52" s="804"/>
      <c r="H52" s="804">
        <f t="shared" ref="H52:H61" si="29">SUM(E52,F52,G52)</f>
        <v>0</v>
      </c>
      <c r="I52" s="805"/>
      <c r="J52" s="806"/>
      <c r="K52" s="807"/>
      <c r="L52" s="806"/>
      <c r="M52" s="807"/>
      <c r="N52" s="806"/>
      <c r="O52" s="807"/>
      <c r="P52" s="806"/>
      <c r="Q52" s="806">
        <f t="shared" ref="Q52:Q61" si="30">SUM(J52,L52,N52,P52)</f>
        <v>0</v>
      </c>
      <c r="R52" s="811"/>
      <c r="S52" s="809"/>
    </row>
    <row r="53" spans="1:19">
      <c r="A53" s="810"/>
      <c r="B53" s="803" t="str">
        <f t="shared" si="26"/>
        <v/>
      </c>
      <c r="C53" s="803" t="str">
        <f t="shared" si="27"/>
        <v/>
      </c>
      <c r="D53" s="803" t="str">
        <f t="shared" si="28"/>
        <v/>
      </c>
      <c r="E53" s="804"/>
      <c r="F53" s="804"/>
      <c r="G53" s="804"/>
      <c r="H53" s="804">
        <f t="shared" si="29"/>
        <v>0</v>
      </c>
      <c r="I53" s="805"/>
      <c r="J53" s="806"/>
      <c r="K53" s="807"/>
      <c r="L53" s="806"/>
      <c r="M53" s="807"/>
      <c r="N53" s="806"/>
      <c r="O53" s="807"/>
      <c r="P53" s="806"/>
      <c r="Q53" s="806">
        <f t="shared" si="30"/>
        <v>0</v>
      </c>
      <c r="R53" s="811"/>
      <c r="S53" s="809"/>
    </row>
    <row r="54" spans="1:19">
      <c r="A54" s="810"/>
      <c r="B54" s="803" t="str">
        <f t="shared" si="26"/>
        <v/>
      </c>
      <c r="C54" s="803" t="str">
        <f t="shared" si="27"/>
        <v/>
      </c>
      <c r="D54" s="803" t="str">
        <f t="shared" si="28"/>
        <v/>
      </c>
      <c r="E54" s="804"/>
      <c r="F54" s="804"/>
      <c r="G54" s="804"/>
      <c r="H54" s="804">
        <f t="shared" si="29"/>
        <v>0</v>
      </c>
      <c r="I54" s="805"/>
      <c r="J54" s="806"/>
      <c r="K54" s="807"/>
      <c r="L54" s="806"/>
      <c r="M54" s="807"/>
      <c r="N54" s="806"/>
      <c r="O54" s="807"/>
      <c r="P54" s="806"/>
      <c r="Q54" s="806">
        <f t="shared" si="30"/>
        <v>0</v>
      </c>
      <c r="R54" s="811"/>
      <c r="S54" s="809"/>
    </row>
    <row r="55" spans="1:19">
      <c r="A55" s="810"/>
      <c r="B55" s="803" t="str">
        <f t="shared" si="26"/>
        <v/>
      </c>
      <c r="C55" s="803" t="str">
        <f t="shared" si="27"/>
        <v/>
      </c>
      <c r="D55" s="803" t="str">
        <f t="shared" si="28"/>
        <v/>
      </c>
      <c r="E55" s="804"/>
      <c r="F55" s="804"/>
      <c r="G55" s="804"/>
      <c r="H55" s="804">
        <f t="shared" si="29"/>
        <v>0</v>
      </c>
      <c r="I55" s="805"/>
      <c r="J55" s="806"/>
      <c r="K55" s="807"/>
      <c r="L55" s="806"/>
      <c r="M55" s="807"/>
      <c r="N55" s="806"/>
      <c r="O55" s="807"/>
      <c r="P55" s="806"/>
      <c r="Q55" s="806">
        <f t="shared" si="30"/>
        <v>0</v>
      </c>
      <c r="R55" s="811"/>
      <c r="S55" s="809"/>
    </row>
    <row r="56" spans="1:19">
      <c r="A56" s="810"/>
      <c r="B56" s="803" t="str">
        <f t="shared" si="26"/>
        <v/>
      </c>
      <c r="C56" s="803" t="str">
        <f t="shared" si="27"/>
        <v/>
      </c>
      <c r="D56" s="803" t="str">
        <f t="shared" si="28"/>
        <v/>
      </c>
      <c r="E56" s="804"/>
      <c r="F56" s="804"/>
      <c r="G56" s="804"/>
      <c r="H56" s="804">
        <f t="shared" si="29"/>
        <v>0</v>
      </c>
      <c r="I56" s="805"/>
      <c r="J56" s="806"/>
      <c r="K56" s="807"/>
      <c r="L56" s="806"/>
      <c r="M56" s="807"/>
      <c r="N56" s="806"/>
      <c r="O56" s="807"/>
      <c r="P56" s="806"/>
      <c r="Q56" s="806">
        <f t="shared" si="30"/>
        <v>0</v>
      </c>
      <c r="R56" s="811"/>
      <c r="S56" s="809"/>
    </row>
    <row r="57" spans="1:19">
      <c r="A57" s="810"/>
      <c r="B57" s="803" t="str">
        <f t="shared" si="26"/>
        <v/>
      </c>
      <c r="C57" s="803" t="str">
        <f t="shared" si="27"/>
        <v/>
      </c>
      <c r="D57" s="803" t="str">
        <f t="shared" si="28"/>
        <v/>
      </c>
      <c r="E57" s="804"/>
      <c r="F57" s="804"/>
      <c r="G57" s="804"/>
      <c r="H57" s="804">
        <f t="shared" si="29"/>
        <v>0</v>
      </c>
      <c r="I57" s="805"/>
      <c r="J57" s="806"/>
      <c r="K57" s="807"/>
      <c r="L57" s="806"/>
      <c r="M57" s="807"/>
      <c r="N57" s="806"/>
      <c r="O57" s="807"/>
      <c r="P57" s="806"/>
      <c r="Q57" s="806">
        <f t="shared" si="30"/>
        <v>0</v>
      </c>
      <c r="R57" s="811"/>
      <c r="S57" s="809"/>
    </row>
    <row r="58" spans="1:19">
      <c r="A58" s="810"/>
      <c r="B58" s="803" t="str">
        <f t="shared" si="26"/>
        <v/>
      </c>
      <c r="C58" s="803" t="str">
        <f t="shared" si="27"/>
        <v/>
      </c>
      <c r="D58" s="803" t="str">
        <f t="shared" si="28"/>
        <v/>
      </c>
      <c r="E58" s="804"/>
      <c r="F58" s="804"/>
      <c r="G58" s="804"/>
      <c r="H58" s="804">
        <f t="shared" si="29"/>
        <v>0</v>
      </c>
      <c r="I58" s="805"/>
      <c r="J58" s="806"/>
      <c r="K58" s="807"/>
      <c r="L58" s="806"/>
      <c r="M58" s="807"/>
      <c r="N58" s="806"/>
      <c r="O58" s="807"/>
      <c r="P58" s="806"/>
      <c r="Q58" s="806">
        <f t="shared" si="30"/>
        <v>0</v>
      </c>
      <c r="R58" s="811"/>
      <c r="S58" s="809"/>
    </row>
    <row r="59" spans="1:19">
      <c r="A59" s="810"/>
      <c r="B59" s="803" t="str">
        <f t="shared" ref="B59:B61" si="31">IF($A59="","",VLOOKUP($A59,licbarque97,3))</f>
        <v/>
      </c>
      <c r="C59" s="803" t="str">
        <f t="shared" ref="C59:C61" si="32">IF(A59="","",VLOOKUP(A59,licbarque97,6))</f>
        <v/>
      </c>
      <c r="D59" s="803" t="str">
        <f t="shared" ref="D59:D61" si="33">IF(A59="","",VLOOKUP(A59,licbarque97,5))</f>
        <v/>
      </c>
      <c r="E59" s="804"/>
      <c r="F59" s="804"/>
      <c r="G59" s="804"/>
      <c r="H59" s="804">
        <f t="shared" si="29"/>
        <v>0</v>
      </c>
      <c r="I59" s="805"/>
      <c r="J59" s="806"/>
      <c r="K59" s="807"/>
      <c r="L59" s="806"/>
      <c r="M59" s="807"/>
      <c r="N59" s="806"/>
      <c r="O59" s="807"/>
      <c r="P59" s="806"/>
      <c r="Q59" s="806">
        <f t="shared" si="30"/>
        <v>0</v>
      </c>
      <c r="R59" s="811"/>
      <c r="S59" s="809"/>
    </row>
    <row r="60" spans="1:19">
      <c r="A60" s="810"/>
      <c r="B60" s="803" t="str">
        <f t="shared" si="31"/>
        <v/>
      </c>
      <c r="C60" s="803" t="str">
        <f t="shared" si="32"/>
        <v/>
      </c>
      <c r="D60" s="803" t="str">
        <f t="shared" si="33"/>
        <v/>
      </c>
      <c r="E60" s="804"/>
      <c r="F60" s="804"/>
      <c r="G60" s="804"/>
      <c r="H60" s="804">
        <f t="shared" si="29"/>
        <v>0</v>
      </c>
      <c r="I60" s="805"/>
      <c r="J60" s="806"/>
      <c r="K60" s="807"/>
      <c r="L60" s="806"/>
      <c r="M60" s="807"/>
      <c r="N60" s="806"/>
      <c r="O60" s="807"/>
      <c r="P60" s="806"/>
      <c r="Q60" s="806">
        <f t="shared" si="30"/>
        <v>0</v>
      </c>
      <c r="R60" s="811"/>
      <c r="S60" s="809"/>
    </row>
    <row r="61" spans="1:19">
      <c r="A61" s="810"/>
      <c r="B61" s="803" t="str">
        <f t="shared" si="31"/>
        <v/>
      </c>
      <c r="C61" s="803" t="str">
        <f t="shared" si="32"/>
        <v/>
      </c>
      <c r="D61" s="803" t="str">
        <f t="shared" si="33"/>
        <v/>
      </c>
      <c r="E61" s="804"/>
      <c r="F61" s="804"/>
      <c r="G61" s="804"/>
      <c r="H61" s="804">
        <f t="shared" si="29"/>
        <v>0</v>
      </c>
      <c r="I61" s="805"/>
      <c r="J61" s="806"/>
      <c r="K61" s="807"/>
      <c r="L61" s="806"/>
      <c r="M61" s="807"/>
      <c r="N61" s="806"/>
      <c r="O61" s="807"/>
      <c r="P61" s="806"/>
      <c r="Q61" s="806">
        <f t="shared" si="30"/>
        <v>0</v>
      </c>
      <c r="R61" s="811"/>
      <c r="S61" s="809"/>
    </row>
    <row r="62" spans="1:19" ht="22.8">
      <c r="A62" s="968" t="s">
        <v>513</v>
      </c>
      <c r="B62" s="969"/>
      <c r="C62" s="969"/>
      <c r="D62" s="969"/>
      <c r="E62" s="969"/>
      <c r="F62" s="969"/>
      <c r="G62" s="969"/>
      <c r="H62" s="969"/>
      <c r="I62" s="969"/>
      <c r="J62" s="969"/>
      <c r="K62" s="969"/>
      <c r="L62" s="969"/>
      <c r="M62" s="969"/>
      <c r="N62" s="969"/>
      <c r="O62" s="969"/>
      <c r="P62" s="969"/>
      <c r="Q62" s="969"/>
      <c r="R62" s="969"/>
      <c r="S62" s="809"/>
    </row>
    <row r="63" spans="1:19">
      <c r="A63" s="810"/>
      <c r="B63" s="803" t="str">
        <f t="shared" ref="B63:B76" si="34">IF($A63="","",VLOOKUP($A63,licbarque97,3))</f>
        <v/>
      </c>
      <c r="C63" s="803" t="str">
        <f t="shared" ref="C63:C76" si="35">IF(A63="","",VLOOKUP(A63,licbarque97,6))</f>
        <v/>
      </c>
      <c r="D63" s="803" t="str">
        <f t="shared" ref="D63:D76" si="36">IF(A63="","",VLOOKUP(A63,licbarque97,5))</f>
        <v/>
      </c>
      <c r="E63" s="804"/>
      <c r="F63" s="804"/>
      <c r="G63" s="804"/>
      <c r="H63" s="804">
        <f>SUM(E63,F63,G63)</f>
        <v>0</v>
      </c>
      <c r="I63" s="805"/>
      <c r="J63" s="806"/>
      <c r="K63" s="807"/>
      <c r="L63" s="806"/>
      <c r="M63" s="807"/>
      <c r="N63" s="806"/>
      <c r="O63" s="807"/>
      <c r="P63" s="806"/>
      <c r="Q63" s="806">
        <f>SUM(J63,L63,N63,P63)</f>
        <v>0</v>
      </c>
      <c r="R63" s="811"/>
      <c r="S63" s="809"/>
    </row>
    <row r="64" spans="1:19">
      <c r="A64" s="810"/>
      <c r="B64" s="803" t="str">
        <f t="shared" si="34"/>
        <v/>
      </c>
      <c r="C64" s="803" t="str">
        <f t="shared" si="35"/>
        <v/>
      </c>
      <c r="D64" s="803" t="str">
        <f t="shared" si="36"/>
        <v/>
      </c>
      <c r="E64" s="804"/>
      <c r="F64" s="804"/>
      <c r="G64" s="804"/>
      <c r="H64" s="804">
        <f t="shared" ref="H64:H76" si="37">SUM(E64,F64,G64)</f>
        <v>0</v>
      </c>
      <c r="I64" s="805"/>
      <c r="J64" s="806"/>
      <c r="K64" s="807"/>
      <c r="L64" s="806"/>
      <c r="M64" s="813"/>
      <c r="N64" s="806"/>
      <c r="O64" s="807"/>
      <c r="P64" s="806"/>
      <c r="Q64" s="806">
        <f t="shared" ref="Q64:Q76" si="38">SUM(J64,L64,N64,P64)</f>
        <v>0</v>
      </c>
      <c r="R64" s="811"/>
      <c r="S64" s="809"/>
    </row>
    <row r="65" spans="1:19">
      <c r="A65" s="810"/>
      <c r="B65" s="803" t="str">
        <f t="shared" si="34"/>
        <v/>
      </c>
      <c r="C65" s="803" t="str">
        <f t="shared" si="35"/>
        <v/>
      </c>
      <c r="D65" s="803" t="str">
        <f t="shared" si="36"/>
        <v/>
      </c>
      <c r="E65" s="804"/>
      <c r="F65" s="804"/>
      <c r="G65" s="804"/>
      <c r="H65" s="804">
        <f t="shared" si="37"/>
        <v>0</v>
      </c>
      <c r="I65" s="805"/>
      <c r="J65" s="806"/>
      <c r="K65" s="807"/>
      <c r="L65" s="806"/>
      <c r="M65" s="807"/>
      <c r="N65" s="806"/>
      <c r="O65" s="807"/>
      <c r="P65" s="806"/>
      <c r="Q65" s="806">
        <f t="shared" si="38"/>
        <v>0</v>
      </c>
      <c r="R65" s="811"/>
      <c r="S65" s="809"/>
    </row>
    <row r="66" spans="1:19">
      <c r="A66" s="810"/>
      <c r="B66" s="803" t="str">
        <f t="shared" si="34"/>
        <v/>
      </c>
      <c r="C66" s="803" t="str">
        <f t="shared" si="35"/>
        <v/>
      </c>
      <c r="D66" s="803" t="str">
        <f t="shared" si="36"/>
        <v/>
      </c>
      <c r="E66" s="804"/>
      <c r="F66" s="804"/>
      <c r="G66" s="804"/>
      <c r="H66" s="804">
        <f t="shared" si="37"/>
        <v>0</v>
      </c>
      <c r="I66" s="805"/>
      <c r="J66" s="806"/>
      <c r="K66" s="807"/>
      <c r="L66" s="806"/>
      <c r="M66" s="807"/>
      <c r="N66" s="806"/>
      <c r="O66" s="807"/>
      <c r="P66" s="806"/>
      <c r="Q66" s="806">
        <f t="shared" si="38"/>
        <v>0</v>
      </c>
      <c r="R66" s="811"/>
      <c r="S66" s="809"/>
    </row>
    <row r="67" spans="1:19">
      <c r="A67" s="810"/>
      <c r="B67" s="803" t="str">
        <f t="shared" si="34"/>
        <v/>
      </c>
      <c r="C67" s="803" t="str">
        <f t="shared" si="35"/>
        <v/>
      </c>
      <c r="D67" s="803" t="str">
        <f t="shared" si="36"/>
        <v/>
      </c>
      <c r="E67" s="804"/>
      <c r="F67" s="804"/>
      <c r="G67" s="804"/>
      <c r="H67" s="804">
        <f t="shared" si="37"/>
        <v>0</v>
      </c>
      <c r="I67" s="805"/>
      <c r="J67" s="806"/>
      <c r="K67" s="807"/>
      <c r="L67" s="806"/>
      <c r="M67" s="807"/>
      <c r="N67" s="806"/>
      <c r="O67" s="807"/>
      <c r="P67" s="806"/>
      <c r="Q67" s="806">
        <f t="shared" si="38"/>
        <v>0</v>
      </c>
      <c r="R67" s="811"/>
      <c r="S67" s="809"/>
    </row>
    <row r="68" spans="1:19">
      <c r="A68" s="810"/>
      <c r="B68" s="803" t="str">
        <f t="shared" si="34"/>
        <v/>
      </c>
      <c r="C68" s="803" t="str">
        <f t="shared" si="35"/>
        <v/>
      </c>
      <c r="D68" s="803" t="str">
        <f t="shared" si="36"/>
        <v/>
      </c>
      <c r="E68" s="804"/>
      <c r="F68" s="804"/>
      <c r="G68" s="804"/>
      <c r="H68" s="804">
        <f t="shared" si="37"/>
        <v>0</v>
      </c>
      <c r="I68" s="805"/>
      <c r="J68" s="806"/>
      <c r="K68" s="807"/>
      <c r="L68" s="806"/>
      <c r="M68" s="807"/>
      <c r="N68" s="806"/>
      <c r="O68" s="807"/>
      <c r="P68" s="806"/>
      <c r="Q68" s="806">
        <f t="shared" si="38"/>
        <v>0</v>
      </c>
      <c r="R68" s="811"/>
      <c r="S68" s="809"/>
    </row>
    <row r="69" spans="1:19">
      <c r="A69" s="810"/>
      <c r="B69" s="803" t="str">
        <f t="shared" si="34"/>
        <v/>
      </c>
      <c r="C69" s="803" t="str">
        <f t="shared" si="35"/>
        <v/>
      </c>
      <c r="D69" s="803" t="str">
        <f t="shared" si="36"/>
        <v/>
      </c>
      <c r="E69" s="804"/>
      <c r="F69" s="804"/>
      <c r="G69" s="804"/>
      <c r="H69" s="804">
        <f t="shared" si="37"/>
        <v>0</v>
      </c>
      <c r="I69" s="805"/>
      <c r="J69" s="806"/>
      <c r="K69" s="807"/>
      <c r="L69" s="806"/>
      <c r="M69" s="807"/>
      <c r="N69" s="806"/>
      <c r="O69" s="807"/>
      <c r="P69" s="806"/>
      <c r="Q69" s="806">
        <f t="shared" si="38"/>
        <v>0</v>
      </c>
      <c r="R69" s="811"/>
      <c r="S69" s="809"/>
    </row>
    <row r="70" spans="1:19">
      <c r="A70" s="810"/>
      <c r="B70" s="803" t="str">
        <f t="shared" si="34"/>
        <v/>
      </c>
      <c r="C70" s="803" t="str">
        <f t="shared" si="35"/>
        <v/>
      </c>
      <c r="D70" s="803" t="str">
        <f t="shared" si="36"/>
        <v/>
      </c>
      <c r="E70" s="804"/>
      <c r="F70" s="804"/>
      <c r="G70" s="804"/>
      <c r="H70" s="804">
        <f t="shared" si="37"/>
        <v>0</v>
      </c>
      <c r="I70" s="805"/>
      <c r="J70" s="806"/>
      <c r="K70" s="807"/>
      <c r="L70" s="806"/>
      <c r="M70" s="807"/>
      <c r="N70" s="806"/>
      <c r="O70" s="807"/>
      <c r="P70" s="806"/>
      <c r="Q70" s="806">
        <f t="shared" si="38"/>
        <v>0</v>
      </c>
      <c r="R70" s="811"/>
      <c r="S70" s="809"/>
    </row>
    <row r="71" spans="1:19">
      <c r="A71" s="810"/>
      <c r="B71" s="803" t="str">
        <f t="shared" si="34"/>
        <v/>
      </c>
      <c r="C71" s="803" t="str">
        <f t="shared" si="35"/>
        <v/>
      </c>
      <c r="D71" s="803" t="str">
        <f t="shared" si="36"/>
        <v/>
      </c>
      <c r="E71" s="804"/>
      <c r="F71" s="804"/>
      <c r="G71" s="804"/>
      <c r="H71" s="804">
        <f t="shared" si="37"/>
        <v>0</v>
      </c>
      <c r="I71" s="805"/>
      <c r="J71" s="806"/>
      <c r="K71" s="807"/>
      <c r="L71" s="806"/>
      <c r="M71" s="807"/>
      <c r="N71" s="806"/>
      <c r="O71" s="807"/>
      <c r="P71" s="806"/>
      <c r="Q71" s="806">
        <f t="shared" si="38"/>
        <v>0</v>
      </c>
      <c r="R71" s="811"/>
      <c r="S71" s="809"/>
    </row>
    <row r="72" spans="1:19">
      <c r="A72" s="810"/>
      <c r="B72" s="803" t="str">
        <f t="shared" si="34"/>
        <v/>
      </c>
      <c r="C72" s="803" t="str">
        <f t="shared" si="35"/>
        <v/>
      </c>
      <c r="D72" s="803" t="str">
        <f t="shared" si="36"/>
        <v/>
      </c>
      <c r="E72" s="804"/>
      <c r="F72" s="804"/>
      <c r="G72" s="804"/>
      <c r="H72" s="804">
        <f t="shared" si="37"/>
        <v>0</v>
      </c>
      <c r="I72" s="805"/>
      <c r="J72" s="806"/>
      <c r="K72" s="807"/>
      <c r="L72" s="806"/>
      <c r="M72" s="807"/>
      <c r="N72" s="806"/>
      <c r="O72" s="807"/>
      <c r="P72" s="806"/>
      <c r="Q72" s="806">
        <f t="shared" si="38"/>
        <v>0</v>
      </c>
      <c r="R72" s="811"/>
      <c r="S72" s="809"/>
    </row>
    <row r="73" spans="1:19">
      <c r="A73" s="810"/>
      <c r="B73" s="803" t="str">
        <f t="shared" si="34"/>
        <v/>
      </c>
      <c r="C73" s="803" t="str">
        <f t="shared" si="35"/>
        <v/>
      </c>
      <c r="D73" s="803" t="str">
        <f t="shared" si="36"/>
        <v/>
      </c>
      <c r="E73" s="804"/>
      <c r="F73" s="804"/>
      <c r="G73" s="804"/>
      <c r="H73" s="804">
        <f t="shared" si="37"/>
        <v>0</v>
      </c>
      <c r="I73" s="805"/>
      <c r="J73" s="806"/>
      <c r="K73" s="807"/>
      <c r="L73" s="806"/>
      <c r="M73" s="807"/>
      <c r="N73" s="806"/>
      <c r="O73" s="807"/>
      <c r="P73" s="806"/>
      <c r="Q73" s="806">
        <f t="shared" si="38"/>
        <v>0</v>
      </c>
      <c r="R73" s="811"/>
      <c r="S73" s="809"/>
    </row>
    <row r="74" spans="1:19">
      <c r="A74" s="810"/>
      <c r="B74" s="803" t="str">
        <f t="shared" si="34"/>
        <v/>
      </c>
      <c r="C74" s="803" t="str">
        <f t="shared" si="35"/>
        <v/>
      </c>
      <c r="D74" s="803" t="str">
        <f t="shared" si="36"/>
        <v/>
      </c>
      <c r="E74" s="804"/>
      <c r="F74" s="804"/>
      <c r="G74" s="804"/>
      <c r="H74" s="804">
        <f t="shared" si="37"/>
        <v>0</v>
      </c>
      <c r="I74" s="805"/>
      <c r="J74" s="806"/>
      <c r="K74" s="807"/>
      <c r="L74" s="806"/>
      <c r="M74" s="807"/>
      <c r="N74" s="806"/>
      <c r="O74" s="807"/>
      <c r="P74" s="806"/>
      <c r="Q74" s="806">
        <f t="shared" si="38"/>
        <v>0</v>
      </c>
      <c r="R74" s="811"/>
      <c r="S74" s="809"/>
    </row>
    <row r="75" spans="1:19">
      <c r="A75" s="810"/>
      <c r="B75" s="803" t="str">
        <f t="shared" si="34"/>
        <v/>
      </c>
      <c r="C75" s="803" t="str">
        <f t="shared" si="35"/>
        <v/>
      </c>
      <c r="D75" s="803" t="str">
        <f t="shared" si="36"/>
        <v/>
      </c>
      <c r="E75" s="804"/>
      <c r="F75" s="804"/>
      <c r="G75" s="804"/>
      <c r="H75" s="804">
        <f t="shared" si="37"/>
        <v>0</v>
      </c>
      <c r="I75" s="805"/>
      <c r="J75" s="806"/>
      <c r="K75" s="807"/>
      <c r="L75" s="806"/>
      <c r="M75" s="807"/>
      <c r="N75" s="806"/>
      <c r="O75" s="807"/>
      <c r="P75" s="806"/>
      <c r="Q75" s="806">
        <f t="shared" si="38"/>
        <v>0</v>
      </c>
      <c r="R75" s="811"/>
      <c r="S75" s="809"/>
    </row>
    <row r="76" spans="1:19" ht="13.8" thickBot="1">
      <c r="A76" s="810"/>
      <c r="B76" s="803" t="str">
        <f t="shared" si="34"/>
        <v/>
      </c>
      <c r="C76" s="803" t="str">
        <f t="shared" si="35"/>
        <v/>
      </c>
      <c r="D76" s="803" t="str">
        <f t="shared" si="36"/>
        <v/>
      </c>
      <c r="E76" s="804"/>
      <c r="F76" s="804"/>
      <c r="G76" s="804"/>
      <c r="H76" s="804">
        <f t="shared" si="37"/>
        <v>0</v>
      </c>
      <c r="I76" s="807"/>
      <c r="J76" s="806"/>
      <c r="K76" s="807"/>
      <c r="L76" s="806"/>
      <c r="M76" s="807"/>
      <c r="N76" s="806"/>
      <c r="O76" s="807"/>
      <c r="P76" s="806"/>
      <c r="Q76" s="806">
        <f t="shared" si="38"/>
        <v>0</v>
      </c>
      <c r="R76" s="811"/>
      <c r="S76" s="814"/>
    </row>
    <row r="77" spans="1:19">
      <c r="A77" s="815"/>
      <c r="B77" s="815"/>
      <c r="C77" s="815"/>
      <c r="D77" s="815"/>
      <c r="E77" s="815"/>
      <c r="F77" s="815"/>
      <c r="G77" s="815"/>
      <c r="H77" s="815"/>
      <c r="I77" s="815"/>
      <c r="J77" s="815"/>
      <c r="K77" s="815"/>
      <c r="L77" s="815"/>
      <c r="M77" s="815"/>
      <c r="N77" s="815"/>
      <c r="O77" s="815"/>
      <c r="P77" s="815"/>
      <c r="Q77" s="815"/>
      <c r="R77" s="815"/>
      <c r="S77" s="815"/>
    </row>
    <row r="78" spans="1:19">
      <c r="A78" s="815"/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15"/>
      <c r="S78" s="815"/>
    </row>
    <row r="79" spans="1:19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15"/>
      <c r="S79" s="815"/>
    </row>
    <row r="80" spans="1:19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15"/>
      <c r="S80" s="815"/>
    </row>
  </sheetData>
  <mergeCells count="15">
    <mergeCell ref="A62:R62"/>
    <mergeCell ref="A1:R1"/>
    <mergeCell ref="S1:S4"/>
    <mergeCell ref="E2:J2"/>
    <mergeCell ref="K2:L2"/>
    <mergeCell ref="M2:N2"/>
    <mergeCell ref="O2:P2"/>
    <mergeCell ref="Q2:Q3"/>
    <mergeCell ref="R2:R3"/>
    <mergeCell ref="A4:R4"/>
    <mergeCell ref="A11:R11"/>
    <mergeCell ref="A22:R22"/>
    <mergeCell ref="A27:R27"/>
    <mergeCell ref="A44:R44"/>
    <mergeCell ref="A51:R5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49BEE-CEAC-4317-879F-479147A24C6F}">
  <sheetPr>
    <tabColor rgb="FF00B0F0"/>
    <pageSetUpPr fitToPage="1"/>
  </sheetPr>
  <dimension ref="A1:Y65"/>
  <sheetViews>
    <sheetView topLeftCell="A22" workbookViewId="0">
      <selection activeCell="L37" sqref="L37"/>
    </sheetView>
  </sheetViews>
  <sheetFormatPr baseColWidth="10" defaultColWidth="11.44140625" defaultRowHeight="12" customHeight="1"/>
  <cols>
    <col min="1" max="1" width="8.77734375" style="269" customWidth="1"/>
    <col min="2" max="2" width="8.77734375" style="244" customWidth="1"/>
    <col min="3" max="3" width="25.77734375" style="244" customWidth="1"/>
    <col min="4" max="4" width="8.77734375" style="270" customWidth="1"/>
    <col min="5" max="5" width="25.77734375" style="271" customWidth="1"/>
    <col min="6" max="6" width="8.44140625" style="270" customWidth="1"/>
    <col min="7" max="7" width="12.77734375" style="242" customWidth="1"/>
    <col min="8" max="8" width="12.77734375" style="272" customWidth="1"/>
    <col min="9" max="9" width="12.77734375" style="714" bestFit="1" customWidth="1"/>
    <col min="10" max="10" width="7.44140625" style="357" customWidth="1"/>
    <col min="11" max="11" width="10.77734375" style="421" customWidth="1"/>
    <col min="12" max="12" width="26.6640625" style="243" customWidth="1"/>
    <col min="13" max="13" width="11.44140625" style="241"/>
    <col min="14" max="14" width="13.44140625" style="242" customWidth="1"/>
    <col min="15" max="16384" width="11.44140625" style="242"/>
  </cols>
  <sheetData>
    <row r="1" spans="1:25" ht="25.05" customHeight="1">
      <c r="A1" s="946" t="str">
        <f ca="1">MID(CELL("filename",$A$1),FIND("]",CELL("filename",$A$1))+1,32)&amp;" "&amp;AN</f>
        <v>Bourg les Valence 2026</v>
      </c>
      <c r="B1" s="947"/>
      <c r="C1" s="947"/>
      <c r="D1" s="947"/>
      <c r="E1" s="947"/>
      <c r="F1" s="947"/>
      <c r="G1" s="947"/>
      <c r="H1" s="947"/>
      <c r="I1" s="947"/>
      <c r="J1" s="947"/>
      <c r="K1" s="948"/>
      <c r="L1" s="240"/>
    </row>
    <row r="2" spans="1:25" ht="15" customHeight="1" thickBot="1">
      <c r="A2" s="649" t="s">
        <v>666</v>
      </c>
      <c r="B2" s="650" t="s">
        <v>667</v>
      </c>
      <c r="C2" s="650" t="s">
        <v>668</v>
      </c>
      <c r="D2" s="650" t="s">
        <v>669</v>
      </c>
      <c r="E2" s="650" t="s">
        <v>670</v>
      </c>
      <c r="F2" s="650" t="s">
        <v>671</v>
      </c>
      <c r="G2" s="650" t="s">
        <v>672</v>
      </c>
      <c r="H2" s="650" t="s">
        <v>673</v>
      </c>
      <c r="I2" s="708" t="s">
        <v>476</v>
      </c>
      <c r="J2" s="651" t="s">
        <v>557</v>
      </c>
      <c r="K2" s="652" t="s">
        <v>630</v>
      </c>
      <c r="L2" s="240"/>
    </row>
    <row r="3" spans="1:25" s="245" customFormat="1" ht="15" customHeight="1">
      <c r="A3" s="950" t="s">
        <v>515</v>
      </c>
      <c r="B3" s="951"/>
      <c r="C3" s="951"/>
      <c r="D3" s="951"/>
      <c r="E3" s="951"/>
      <c r="F3" s="951"/>
      <c r="G3" s="951"/>
      <c r="H3" s="951"/>
      <c r="I3" s="951"/>
      <c r="J3" s="951"/>
      <c r="K3" s="952"/>
      <c r="L3" s="243"/>
      <c r="M3" s="273"/>
    </row>
    <row r="4" spans="1:25" ht="12" customHeight="1">
      <c r="A4" s="247"/>
      <c r="B4" s="248"/>
      <c r="C4" s="260" t="str">
        <f>IF($A4="","",VLOOKUP($A4,licbarque97,3))</f>
        <v/>
      </c>
      <c r="D4" s="260" t="str">
        <f>IF(A4="","",VLOOKUP(A4,licbarque97,6))</f>
        <v/>
      </c>
      <c r="E4" s="260" t="str">
        <f>IF($B4="","",VLOOKUP($B4,licbarque97,3))</f>
        <v/>
      </c>
      <c r="F4" s="260" t="str">
        <f>IF(B4="","",VLOOKUP(B4,licbarque97,6))</f>
        <v/>
      </c>
      <c r="G4" s="260" t="str">
        <f>IF(A4="","",VLOOKUP(A4,licbarque97,5))</f>
        <v/>
      </c>
      <c r="H4" s="763"/>
      <c r="I4" s="709"/>
      <c r="J4" s="653" t="str">
        <f>IF(I4="","",RANK(I4,$I$4:$I$11,1))</f>
        <v/>
      </c>
      <c r="K4" s="654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</row>
    <row r="5" spans="1:25" ht="12" customHeight="1">
      <c r="A5" s="249"/>
      <c r="B5" s="250"/>
      <c r="C5" s="260" t="str">
        <f>IF($A5="","",VLOOKUP($A5,licbarque97,3))</f>
        <v/>
      </c>
      <c r="D5" s="260" t="str">
        <f>IF(A5="","",VLOOKUP(A5,licbarque97,6))</f>
        <v/>
      </c>
      <c r="E5" s="260" t="str">
        <f>IF($B5="","",VLOOKUP($B5,licbarque97,3))</f>
        <v/>
      </c>
      <c r="F5" s="260" t="str">
        <f>IF(B5="","",VLOOKUP(B5,licbarque97,6))</f>
        <v/>
      </c>
      <c r="G5" s="260" t="str">
        <f>IF(A5="","",VLOOKUP(A5,licbarque97,5))</f>
        <v/>
      </c>
      <c r="H5" s="264" t="str">
        <f>IF(B5="","",VLOOKUP(B5,licbarque97,5))</f>
        <v/>
      </c>
      <c r="I5" s="710"/>
      <c r="J5" s="655" t="str">
        <f>IF(I5="","",RANK(I5,$I$4:$I$11,1))</f>
        <v/>
      </c>
      <c r="K5" s="656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</row>
    <row r="6" spans="1:25" ht="12" customHeight="1">
      <c r="A6" s="249"/>
      <c r="B6" s="250"/>
      <c r="C6" s="260" t="str">
        <f>IF($A6="","",VLOOKUP($A6,licbarque97,3))</f>
        <v/>
      </c>
      <c r="D6" s="260" t="str">
        <f>IF(A6="","",VLOOKUP(A6,licbarque97,6))</f>
        <v/>
      </c>
      <c r="E6" s="260" t="str">
        <f>IF($B6="","",VLOOKUP($B6,licbarque97,3))</f>
        <v/>
      </c>
      <c r="F6" s="260" t="str">
        <f>IF(B6="","",VLOOKUP(B6,licbarque97,6))</f>
        <v/>
      </c>
      <c r="G6" s="260" t="str">
        <f>IF(A6="","",VLOOKUP(A6,licbarque97,5))</f>
        <v/>
      </c>
      <c r="H6" s="264" t="str">
        <f>IF(B6="","",VLOOKUP(B6,licbarque97,5))</f>
        <v/>
      </c>
      <c r="I6" s="710"/>
      <c r="J6" s="655" t="str">
        <f>IF(I6="","",RANK(I6,$I$4:$I$11,1))</f>
        <v/>
      </c>
      <c r="K6" s="656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</row>
    <row r="7" spans="1:25" ht="13.05" customHeight="1">
      <c r="A7" s="249"/>
      <c r="B7" s="250"/>
      <c r="C7" s="260" t="str">
        <f>IF($A7="","",VLOOKUP($A7,licbarque97,3))</f>
        <v/>
      </c>
      <c r="D7" s="260" t="str">
        <f>IF(A7="","",VLOOKUP(A7,licbarque97,6))</f>
        <v/>
      </c>
      <c r="E7" s="260" t="str">
        <f>IF($B7="","",VLOOKUP($B7,licbarque97,3))</f>
        <v/>
      </c>
      <c r="F7" s="260" t="str">
        <f>IF(B7="","",VLOOKUP(B7,licbarque97,6))</f>
        <v/>
      </c>
      <c r="G7" s="260" t="str">
        <f>IF(A7="","",VLOOKUP(A7,licbarque97,5))</f>
        <v/>
      </c>
      <c r="H7" s="264" t="str">
        <f>IF(B7="","",VLOOKUP(B7,licbarque97,5))</f>
        <v/>
      </c>
      <c r="I7" s="710"/>
      <c r="J7" s="655" t="str">
        <f>IF(I7="","",RANK(I7,$I$4:$I$11,1))</f>
        <v/>
      </c>
      <c r="K7" s="656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</row>
    <row r="8" spans="1:25" ht="12" customHeight="1">
      <c r="A8" s="249"/>
      <c r="B8" s="250"/>
      <c r="C8" s="260" t="str">
        <f t="shared" ref="C8:C11" si="0">IF($A8="","",VLOOKUP($A8,licbarque97,3))</f>
        <v/>
      </c>
      <c r="D8" s="260" t="str">
        <f t="shared" ref="D8:D11" si="1">IF(A8="","",VLOOKUP(A8,licbarque97,6))</f>
        <v/>
      </c>
      <c r="E8" s="260" t="str">
        <f t="shared" ref="E8:E11" si="2">IF($B8="","",VLOOKUP($B8,licbarque97,3))</f>
        <v/>
      </c>
      <c r="F8" s="260" t="str">
        <f t="shared" ref="F8:F11" si="3">IF(B8="","",VLOOKUP(B8,licbarque97,6))</f>
        <v/>
      </c>
      <c r="G8" s="260" t="str">
        <f t="shared" ref="G8:H11" si="4">IF(A8="","",VLOOKUP(A8,licbarque97,5))</f>
        <v/>
      </c>
      <c r="H8" s="264" t="str">
        <f t="shared" si="4"/>
        <v/>
      </c>
      <c r="I8" s="710"/>
      <c r="J8" s="655" t="str">
        <f t="shared" ref="J8:J11" si="5">IF(I8="","",RANK(I8,$I$4:$I$11,1))</f>
        <v/>
      </c>
      <c r="K8" s="656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</row>
    <row r="9" spans="1:25" ht="12" customHeight="1">
      <c r="A9" s="249"/>
      <c r="B9" s="250"/>
      <c r="C9" s="260" t="str">
        <f t="shared" si="0"/>
        <v/>
      </c>
      <c r="D9" s="260" t="str">
        <f t="shared" si="1"/>
        <v/>
      </c>
      <c r="E9" s="260" t="str">
        <f t="shared" si="2"/>
        <v/>
      </c>
      <c r="F9" s="260" t="str">
        <f t="shared" si="3"/>
        <v/>
      </c>
      <c r="G9" s="260" t="str">
        <f t="shared" si="4"/>
        <v/>
      </c>
      <c r="H9" s="264" t="str">
        <f t="shared" si="4"/>
        <v/>
      </c>
      <c r="I9" s="710"/>
      <c r="J9" s="655" t="str">
        <f t="shared" si="5"/>
        <v/>
      </c>
      <c r="K9" s="656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</row>
    <row r="10" spans="1:25" ht="13.05" customHeight="1">
      <c r="A10" s="249"/>
      <c r="B10" s="250"/>
      <c r="C10" s="260" t="str">
        <f t="shared" si="0"/>
        <v/>
      </c>
      <c r="D10" s="260" t="str">
        <f t="shared" si="1"/>
        <v/>
      </c>
      <c r="E10" s="260" t="str">
        <f t="shared" si="2"/>
        <v/>
      </c>
      <c r="F10" s="260" t="str">
        <f t="shared" si="3"/>
        <v/>
      </c>
      <c r="G10" s="260" t="str">
        <f t="shared" si="4"/>
        <v/>
      </c>
      <c r="H10" s="264" t="str">
        <f t="shared" si="4"/>
        <v/>
      </c>
      <c r="I10" s="710"/>
      <c r="J10" s="655" t="str">
        <f t="shared" si="5"/>
        <v/>
      </c>
      <c r="K10" s="656"/>
    </row>
    <row r="11" spans="1:25" ht="13.05" customHeight="1" thickBot="1">
      <c r="A11" s="249"/>
      <c r="B11" s="250"/>
      <c r="C11" s="260" t="str">
        <f t="shared" si="0"/>
        <v/>
      </c>
      <c r="D11" s="260" t="str">
        <f t="shared" si="1"/>
        <v/>
      </c>
      <c r="E11" s="260" t="str">
        <f t="shared" si="2"/>
        <v/>
      </c>
      <c r="F11" s="260" t="str">
        <f t="shared" si="3"/>
        <v/>
      </c>
      <c r="G11" s="260" t="str">
        <f t="shared" si="4"/>
        <v/>
      </c>
      <c r="H11" s="264" t="str">
        <f t="shared" si="4"/>
        <v/>
      </c>
      <c r="I11" s="710"/>
      <c r="J11" s="655" t="str">
        <f t="shared" si="5"/>
        <v/>
      </c>
      <c r="K11" s="656"/>
    </row>
    <row r="12" spans="1:25" ht="15" customHeight="1">
      <c r="A12" s="950" t="s">
        <v>508</v>
      </c>
      <c r="B12" s="951"/>
      <c r="C12" s="951"/>
      <c r="D12" s="951"/>
      <c r="E12" s="951"/>
      <c r="F12" s="951"/>
      <c r="G12" s="951"/>
      <c r="H12" s="951"/>
      <c r="I12" s="951"/>
      <c r="J12" s="951"/>
      <c r="K12" s="952"/>
    </row>
    <row r="13" spans="1:25" ht="13.05" customHeight="1">
      <c r="A13" s="247"/>
      <c r="B13" s="248"/>
      <c r="C13" s="259" t="str">
        <f t="shared" ref="C13:C29" si="6">IF($A13="","",VLOOKUP($A13,licbarque97,3))</f>
        <v/>
      </c>
      <c r="D13" s="259" t="str">
        <f t="shared" ref="D13:D20" si="7">IF(A13="","",VLOOKUP(A13,licbarque97,6))</f>
        <v/>
      </c>
      <c r="E13" s="259" t="str">
        <f t="shared" ref="E13:E29" si="8">IF($B13="","",VLOOKUP($B13,licbarque97,3))</f>
        <v/>
      </c>
      <c r="F13" s="259" t="str">
        <f t="shared" ref="F13:F20" si="9">IF(B13="","",VLOOKUP(B13,licbarque97,6))</f>
        <v/>
      </c>
      <c r="G13" s="259" t="str">
        <f t="shared" ref="G13:H20" si="10">IF(A13="","",VLOOKUP(A13,licbarque97,5))</f>
        <v/>
      </c>
      <c r="H13" s="266" t="str">
        <f t="shared" si="10"/>
        <v/>
      </c>
      <c r="I13" s="709"/>
      <c r="J13" s="653" t="str">
        <f t="shared" ref="J13:J20" si="11">IF(I13="","",RANK(I13,$I$13:$I$20,1))</f>
        <v/>
      </c>
      <c r="K13" s="654"/>
    </row>
    <row r="14" spans="1:25" ht="13.05" customHeight="1">
      <c r="A14" s="249"/>
      <c r="B14" s="250"/>
      <c r="C14" s="260" t="str">
        <f t="shared" si="6"/>
        <v/>
      </c>
      <c r="D14" s="260" t="str">
        <f t="shared" si="7"/>
        <v/>
      </c>
      <c r="E14" s="260" t="str">
        <f t="shared" si="8"/>
        <v/>
      </c>
      <c r="F14" s="260" t="str">
        <f t="shared" si="9"/>
        <v/>
      </c>
      <c r="G14" s="260" t="str">
        <f t="shared" si="10"/>
        <v/>
      </c>
      <c r="H14" s="771" t="str">
        <f t="shared" si="10"/>
        <v/>
      </c>
      <c r="I14" s="756"/>
      <c r="J14" s="757" t="str">
        <f t="shared" si="11"/>
        <v/>
      </c>
      <c r="K14" s="658"/>
    </row>
    <row r="15" spans="1:25" ht="13.05" customHeight="1">
      <c r="A15" s="249"/>
      <c r="B15" s="250"/>
      <c r="C15" s="260" t="str">
        <f t="shared" si="6"/>
        <v/>
      </c>
      <c r="D15" s="260" t="str">
        <f t="shared" si="7"/>
        <v/>
      </c>
      <c r="E15" s="260" t="str">
        <f t="shared" si="8"/>
        <v/>
      </c>
      <c r="F15" s="260" t="str">
        <f t="shared" si="9"/>
        <v/>
      </c>
      <c r="G15" s="260" t="str">
        <f t="shared" si="10"/>
        <v/>
      </c>
      <c r="H15" s="771" t="str">
        <f t="shared" si="10"/>
        <v/>
      </c>
      <c r="I15" s="710"/>
      <c r="J15" s="655" t="str">
        <f t="shared" si="11"/>
        <v/>
      </c>
      <c r="K15" s="656"/>
    </row>
    <row r="16" spans="1:25" ht="13.05" customHeight="1">
      <c r="A16" s="249"/>
      <c r="B16" s="250"/>
      <c r="C16" s="260" t="str">
        <f t="shared" si="6"/>
        <v/>
      </c>
      <c r="D16" s="260" t="str">
        <f t="shared" si="7"/>
        <v/>
      </c>
      <c r="E16" s="260" t="str">
        <f t="shared" si="8"/>
        <v/>
      </c>
      <c r="F16" s="260" t="str">
        <f t="shared" si="9"/>
        <v/>
      </c>
      <c r="G16" s="260" t="str">
        <f t="shared" si="10"/>
        <v/>
      </c>
      <c r="H16" s="771" t="str">
        <f t="shared" si="10"/>
        <v/>
      </c>
      <c r="I16" s="760"/>
      <c r="J16" s="761" t="str">
        <f t="shared" si="11"/>
        <v/>
      </c>
      <c r="K16" s="772"/>
    </row>
    <row r="17" spans="1:11" ht="13.05" customHeight="1">
      <c r="A17" s="249"/>
      <c r="B17" s="250"/>
      <c r="C17" s="260" t="str">
        <f t="shared" si="6"/>
        <v/>
      </c>
      <c r="D17" s="260" t="str">
        <f t="shared" si="7"/>
        <v/>
      </c>
      <c r="E17" s="260" t="str">
        <f t="shared" si="8"/>
        <v/>
      </c>
      <c r="F17" s="260" t="str">
        <f t="shared" si="9"/>
        <v/>
      </c>
      <c r="G17" s="260" t="str">
        <f t="shared" si="10"/>
        <v/>
      </c>
      <c r="H17" s="264" t="str">
        <f t="shared" si="10"/>
        <v/>
      </c>
      <c r="I17" s="710"/>
      <c r="J17" s="655" t="str">
        <f t="shared" si="11"/>
        <v/>
      </c>
      <c r="K17" s="656"/>
    </row>
    <row r="18" spans="1:11" ht="13.05" customHeight="1">
      <c r="A18" s="249"/>
      <c r="B18" s="250"/>
      <c r="C18" s="260" t="str">
        <f t="shared" si="6"/>
        <v/>
      </c>
      <c r="D18" s="260" t="str">
        <f t="shared" si="7"/>
        <v/>
      </c>
      <c r="E18" s="260" t="str">
        <f t="shared" si="8"/>
        <v/>
      </c>
      <c r="F18" s="260" t="str">
        <f t="shared" si="9"/>
        <v/>
      </c>
      <c r="G18" s="260" t="str">
        <f t="shared" si="10"/>
        <v/>
      </c>
      <c r="H18" s="264" t="str">
        <f t="shared" si="10"/>
        <v/>
      </c>
      <c r="I18" s="710"/>
      <c r="J18" s="655" t="str">
        <f t="shared" si="11"/>
        <v/>
      </c>
      <c r="K18" s="656"/>
    </row>
    <row r="19" spans="1:11" ht="13.05" customHeight="1">
      <c r="A19" s="249"/>
      <c r="B19" s="250"/>
      <c r="C19" s="260" t="str">
        <f t="shared" si="6"/>
        <v/>
      </c>
      <c r="D19" s="260" t="str">
        <f t="shared" si="7"/>
        <v/>
      </c>
      <c r="E19" s="260" t="str">
        <f t="shared" si="8"/>
        <v/>
      </c>
      <c r="F19" s="260" t="str">
        <f t="shared" si="9"/>
        <v/>
      </c>
      <c r="G19" s="260" t="str">
        <f t="shared" si="10"/>
        <v/>
      </c>
      <c r="H19" s="264" t="str">
        <f t="shared" si="10"/>
        <v/>
      </c>
      <c r="I19" s="710"/>
      <c r="J19" s="655" t="str">
        <f t="shared" si="11"/>
        <v/>
      </c>
      <c r="K19" s="656"/>
    </row>
    <row r="20" spans="1:11" ht="13.05" customHeight="1" thickBot="1">
      <c r="A20" s="249"/>
      <c r="B20" s="250"/>
      <c r="C20" s="260" t="str">
        <f t="shared" si="6"/>
        <v/>
      </c>
      <c r="D20" s="260" t="str">
        <f t="shared" si="7"/>
        <v/>
      </c>
      <c r="E20" s="260" t="str">
        <f t="shared" si="8"/>
        <v/>
      </c>
      <c r="F20" s="260" t="str">
        <f t="shared" si="9"/>
        <v/>
      </c>
      <c r="G20" s="260" t="str">
        <f t="shared" si="10"/>
        <v/>
      </c>
      <c r="H20" s="264" t="str">
        <f t="shared" si="10"/>
        <v/>
      </c>
      <c r="I20" s="710"/>
      <c r="J20" s="655" t="str">
        <f t="shared" si="11"/>
        <v/>
      </c>
      <c r="K20" s="656"/>
    </row>
    <row r="21" spans="1:11" ht="15" customHeight="1">
      <c r="A21" s="950" t="s">
        <v>509</v>
      </c>
      <c r="B21" s="951"/>
      <c r="C21" s="951"/>
      <c r="D21" s="951"/>
      <c r="E21" s="951"/>
      <c r="F21" s="951"/>
      <c r="G21" s="951"/>
      <c r="H21" s="951"/>
      <c r="I21" s="951"/>
      <c r="J21" s="951"/>
      <c r="K21" s="952"/>
    </row>
    <row r="22" spans="1:11" ht="13.05" customHeight="1">
      <c r="A22" s="249"/>
      <c r="B22" s="250"/>
      <c r="C22" s="260" t="str">
        <f>IF($A22="","",VLOOKUP($A22,licbarque97,3))</f>
        <v/>
      </c>
      <c r="D22" s="260" t="str">
        <f>IF(A22="","",VLOOKUP(A22,licbarque97,6))</f>
        <v/>
      </c>
      <c r="E22" s="260" t="str">
        <f>IF($B22="","",VLOOKUP($B22,licbarque97,3))</f>
        <v/>
      </c>
      <c r="F22" s="260" t="str">
        <f>IF(B22="","",VLOOKUP(B22,licbarque97,6))</f>
        <v/>
      </c>
      <c r="G22" s="260" t="str">
        <f>IF(A22="","",VLOOKUP(A22,licbarque97,5))</f>
        <v/>
      </c>
      <c r="H22" s="264" t="str">
        <f>IF(B22="","",VLOOKUP(B22,licbarque97,5))</f>
        <v/>
      </c>
      <c r="I22" s="709"/>
      <c r="J22" s="653" t="str">
        <f>IF(I22="","",RANK(I22,$I$22:$I$29,1))</f>
        <v/>
      </c>
      <c r="K22" s="656"/>
    </row>
    <row r="23" spans="1:11" ht="13.05" customHeight="1">
      <c r="A23" s="249"/>
      <c r="B23" s="250"/>
      <c r="C23" s="260" t="str">
        <f>IF($A23="","",VLOOKUP($A23,licbarque97,3))</f>
        <v/>
      </c>
      <c r="D23" s="260" t="str">
        <f>IF(A23="","",VLOOKUP(A23,licbarque97,6))</f>
        <v/>
      </c>
      <c r="E23" s="260" t="str">
        <f>IF($B23="","",VLOOKUP($B23,licbarque97,3))</f>
        <v/>
      </c>
      <c r="F23" s="260" t="str">
        <f>IF(B23="","",VLOOKUP(B23,licbarque97,6))</f>
        <v/>
      </c>
      <c r="G23" s="260" t="str">
        <f>IF(A23="","",VLOOKUP(A23,licbarque97,5))</f>
        <v/>
      </c>
      <c r="H23" s="264" t="str">
        <f>IF(B23="","",VLOOKUP(B23,licbarque97,5))</f>
        <v/>
      </c>
      <c r="I23" s="760"/>
      <c r="J23" s="761" t="str">
        <f>IF(I23="","",RANK(I23,$I$22:$I$29,1))</f>
        <v/>
      </c>
      <c r="K23" s="656"/>
    </row>
    <row r="24" spans="1:11" ht="13.05" customHeight="1">
      <c r="A24" s="249"/>
      <c r="B24" s="250"/>
      <c r="C24" s="260"/>
      <c r="D24" s="260"/>
      <c r="E24" s="260"/>
      <c r="F24" s="260"/>
      <c r="G24" s="260"/>
      <c r="H24" s="264"/>
      <c r="I24" s="760"/>
      <c r="J24" s="761"/>
      <c r="K24" s="656"/>
    </row>
    <row r="25" spans="1:11" ht="13.05" customHeight="1">
      <c r="A25" s="249"/>
      <c r="B25" s="250"/>
      <c r="C25" s="260"/>
      <c r="D25" s="260"/>
      <c r="E25" s="260"/>
      <c r="F25" s="260"/>
      <c r="G25" s="260"/>
      <c r="H25" s="264"/>
      <c r="I25" s="760"/>
      <c r="J25" s="761"/>
      <c r="K25" s="656"/>
    </row>
    <row r="26" spans="1:11" ht="13.05" customHeight="1">
      <c r="A26" s="249"/>
      <c r="B26" s="250"/>
      <c r="C26" s="260"/>
      <c r="D26" s="260"/>
      <c r="E26" s="260"/>
      <c r="F26" s="260"/>
      <c r="G26" s="260"/>
      <c r="H26" s="264"/>
      <c r="I26" s="760"/>
      <c r="J26" s="761"/>
      <c r="K26" s="656"/>
    </row>
    <row r="27" spans="1:11" ht="13.05" customHeight="1">
      <c r="A27" s="249"/>
      <c r="B27" s="250"/>
      <c r="C27" s="260"/>
      <c r="D27" s="260"/>
      <c r="E27" s="260"/>
      <c r="F27" s="260"/>
      <c r="G27" s="260"/>
      <c r="H27" s="264"/>
      <c r="I27" s="760"/>
      <c r="J27" s="761"/>
      <c r="K27" s="656"/>
    </row>
    <row r="28" spans="1:11" ht="13.05" customHeight="1">
      <c r="A28" s="249"/>
      <c r="B28" s="250"/>
      <c r="C28" s="260"/>
      <c r="D28" s="260"/>
      <c r="E28" s="260"/>
      <c r="F28" s="260"/>
      <c r="G28" s="260"/>
      <c r="H28" s="264"/>
      <c r="I28" s="760"/>
      <c r="J28" s="761"/>
      <c r="K28" s="656"/>
    </row>
    <row r="29" spans="1:11" ht="13.05" customHeight="1" thickBot="1">
      <c r="A29" s="249"/>
      <c r="B29" s="250"/>
      <c r="C29" s="260" t="str">
        <f t="shared" si="6"/>
        <v/>
      </c>
      <c r="D29" s="260" t="str">
        <f t="shared" ref="D29" si="12">IF(A29="","",VLOOKUP(A29,licbarque97,6))</f>
        <v/>
      </c>
      <c r="E29" s="260" t="str">
        <f t="shared" si="8"/>
        <v/>
      </c>
      <c r="F29" s="260" t="str">
        <f t="shared" ref="F29" si="13">IF(B29="","",VLOOKUP(B29,licbarque97,6))</f>
        <v/>
      </c>
      <c r="G29" s="260" t="str">
        <f t="shared" ref="G29:H29" si="14">IF(A29="","",VLOOKUP(A29,licbarque97,5))</f>
        <v/>
      </c>
      <c r="H29" s="264" t="str">
        <f t="shared" si="14"/>
        <v/>
      </c>
      <c r="I29" s="710"/>
      <c r="J29" s="655" t="str">
        <f>IF(I29="","",RANK(I29,$I$22:$I$29,1))</f>
        <v/>
      </c>
      <c r="K29" s="656"/>
    </row>
    <row r="30" spans="1:11" ht="15" customHeight="1">
      <c r="A30" s="950" t="s">
        <v>510</v>
      </c>
      <c r="B30" s="951"/>
      <c r="C30" s="951"/>
      <c r="D30" s="951"/>
      <c r="E30" s="951"/>
      <c r="F30" s="951"/>
      <c r="G30" s="951"/>
      <c r="H30" s="951"/>
      <c r="I30" s="951"/>
      <c r="J30" s="951"/>
      <c r="K30" s="952"/>
    </row>
    <row r="31" spans="1:11" ht="13.05" customHeight="1">
      <c r="A31" s="249"/>
      <c r="B31" s="250"/>
      <c r="C31" s="260" t="str">
        <f t="shared" ref="C31:C36" si="15">IF($A31="","",VLOOKUP($A31,licbarque97,3))</f>
        <v/>
      </c>
      <c r="D31" s="260" t="str">
        <f t="shared" ref="D31:D36" si="16">IF(A31="","",VLOOKUP(A31,licbarque97,6))</f>
        <v/>
      </c>
      <c r="E31" s="260" t="str">
        <f t="shared" ref="E31:E36" si="17">IF($B31="","",VLOOKUP($B31,licbarque97,3))</f>
        <v/>
      </c>
      <c r="F31" s="260" t="str">
        <f t="shared" ref="F31:F36" si="18">IF(B31="","",VLOOKUP(B31,licbarque97,6))</f>
        <v/>
      </c>
      <c r="G31" s="260" t="str">
        <f t="shared" ref="G31:H36" si="19">IF(A31="","",VLOOKUP(A31,licbarque97,5))</f>
        <v/>
      </c>
      <c r="H31" s="264" t="str">
        <f t="shared" si="19"/>
        <v/>
      </c>
      <c r="I31" s="710"/>
      <c r="J31" s="653" t="str">
        <f t="shared" ref="J31:J36" si="20">IF(I31="","",RANK(I31,$I$31:$I$40,1))</f>
        <v/>
      </c>
      <c r="K31" s="656"/>
    </row>
    <row r="32" spans="1:11" ht="13.05" customHeight="1">
      <c r="A32" s="249"/>
      <c r="B32" s="250"/>
      <c r="C32" s="260" t="str">
        <f t="shared" si="15"/>
        <v/>
      </c>
      <c r="D32" s="260" t="str">
        <f t="shared" si="16"/>
        <v/>
      </c>
      <c r="E32" s="260" t="str">
        <f t="shared" si="17"/>
        <v/>
      </c>
      <c r="F32" s="260" t="str">
        <f t="shared" si="18"/>
        <v/>
      </c>
      <c r="G32" s="260" t="str">
        <f t="shared" si="19"/>
        <v/>
      </c>
      <c r="H32" s="264" t="str">
        <f t="shared" si="19"/>
        <v/>
      </c>
      <c r="I32" s="710"/>
      <c r="J32" s="655" t="str">
        <f t="shared" si="20"/>
        <v/>
      </c>
      <c r="K32" s="656"/>
    </row>
    <row r="33" spans="1:12" ht="13.05" customHeight="1">
      <c r="A33" s="249"/>
      <c r="B33" s="250"/>
      <c r="C33" s="260" t="str">
        <f t="shared" si="15"/>
        <v/>
      </c>
      <c r="D33" s="260" t="str">
        <f t="shared" si="16"/>
        <v/>
      </c>
      <c r="E33" s="260" t="str">
        <f t="shared" si="17"/>
        <v/>
      </c>
      <c r="F33" s="260" t="str">
        <f t="shared" si="18"/>
        <v/>
      </c>
      <c r="G33" s="260" t="str">
        <f t="shared" si="19"/>
        <v/>
      </c>
      <c r="H33" s="264" t="str">
        <f t="shared" si="19"/>
        <v/>
      </c>
      <c r="I33" s="710"/>
      <c r="J33" s="655" t="str">
        <f t="shared" si="20"/>
        <v/>
      </c>
      <c r="K33" s="656"/>
    </row>
    <row r="34" spans="1:12" ht="13.05" customHeight="1">
      <c r="A34" s="249"/>
      <c r="B34" s="250"/>
      <c r="C34" s="260" t="str">
        <f t="shared" si="15"/>
        <v/>
      </c>
      <c r="D34" s="260" t="str">
        <f t="shared" si="16"/>
        <v/>
      </c>
      <c r="E34" s="260" t="str">
        <f t="shared" si="17"/>
        <v/>
      </c>
      <c r="F34" s="260" t="str">
        <f t="shared" si="18"/>
        <v/>
      </c>
      <c r="G34" s="260" t="str">
        <f t="shared" si="19"/>
        <v/>
      </c>
      <c r="H34" s="264" t="str">
        <f t="shared" si="19"/>
        <v/>
      </c>
      <c r="I34" s="710"/>
      <c r="J34" s="655" t="str">
        <f t="shared" si="20"/>
        <v/>
      </c>
      <c r="K34" s="656"/>
    </row>
    <row r="35" spans="1:12" ht="13.05" customHeight="1">
      <c r="A35" s="249"/>
      <c r="B35" s="250"/>
      <c r="C35" s="260" t="str">
        <f t="shared" si="15"/>
        <v/>
      </c>
      <c r="D35" s="260" t="str">
        <f t="shared" si="16"/>
        <v/>
      </c>
      <c r="E35" s="260" t="str">
        <f t="shared" si="17"/>
        <v/>
      </c>
      <c r="F35" s="260" t="str">
        <f t="shared" si="18"/>
        <v/>
      </c>
      <c r="G35" s="260" t="str">
        <f t="shared" si="19"/>
        <v/>
      </c>
      <c r="H35" s="264" t="str">
        <f t="shared" si="19"/>
        <v/>
      </c>
      <c r="I35" s="710"/>
      <c r="J35" s="655" t="str">
        <f t="shared" si="20"/>
        <v/>
      </c>
      <c r="K35" s="656"/>
    </row>
    <row r="36" spans="1:12" ht="13.05" customHeight="1">
      <c r="A36" s="249"/>
      <c r="B36" s="250"/>
      <c r="C36" s="260" t="str">
        <f t="shared" si="15"/>
        <v/>
      </c>
      <c r="D36" s="260" t="str">
        <f t="shared" si="16"/>
        <v/>
      </c>
      <c r="E36" s="260" t="str">
        <f t="shared" si="17"/>
        <v/>
      </c>
      <c r="F36" s="260" t="str">
        <f t="shared" si="18"/>
        <v/>
      </c>
      <c r="G36" s="260" t="str">
        <f t="shared" si="19"/>
        <v/>
      </c>
      <c r="H36" s="264" t="str">
        <f t="shared" si="19"/>
        <v/>
      </c>
      <c r="I36" s="710"/>
      <c r="J36" s="655" t="str">
        <f t="shared" si="20"/>
        <v/>
      </c>
      <c r="K36" s="656"/>
    </row>
    <row r="37" spans="1:12" ht="13.05" customHeight="1">
      <c r="A37" s="249"/>
      <c r="B37" s="250"/>
      <c r="C37" s="260"/>
      <c r="D37" s="260"/>
      <c r="E37" s="260"/>
      <c r="F37" s="260"/>
      <c r="G37" s="260"/>
      <c r="H37" s="264"/>
      <c r="I37" s="710"/>
      <c r="J37" s="655"/>
      <c r="K37" s="656"/>
    </row>
    <row r="38" spans="1:12" ht="13.05" customHeight="1">
      <c r="A38" s="249"/>
      <c r="B38" s="250"/>
      <c r="C38" s="260"/>
      <c r="D38" s="260"/>
      <c r="E38" s="260"/>
      <c r="F38" s="260"/>
      <c r="G38" s="260"/>
      <c r="H38" s="264"/>
      <c r="I38" s="710"/>
      <c r="J38" s="655"/>
      <c r="K38" s="656"/>
    </row>
    <row r="39" spans="1:12" ht="13.05" customHeight="1">
      <c r="A39" s="249"/>
      <c r="B39" s="250"/>
      <c r="C39" s="260"/>
      <c r="D39" s="260"/>
      <c r="E39" s="260"/>
      <c r="F39" s="260"/>
      <c r="G39" s="260"/>
      <c r="H39" s="264"/>
      <c r="I39" s="710"/>
      <c r="J39" s="655"/>
      <c r="K39" s="656"/>
    </row>
    <row r="40" spans="1:12" ht="13.05" customHeight="1" thickBot="1">
      <c r="A40" s="249"/>
      <c r="B40" s="250"/>
      <c r="C40" s="260" t="str">
        <f t="shared" ref="C40" si="21">IF($A40="","",VLOOKUP($A40,licbarque97,3))</f>
        <v/>
      </c>
      <c r="D40" s="260" t="str">
        <f t="shared" ref="D40" si="22">IF(A40="","",VLOOKUP(A40,licbarque97,6))</f>
        <v/>
      </c>
      <c r="E40" s="260" t="str">
        <f t="shared" ref="E40" si="23">IF($B40="","",VLOOKUP($B40,licbarque97,3))</f>
        <v/>
      </c>
      <c r="F40" s="260" t="str">
        <f t="shared" ref="F40" si="24">IF(B40="","",VLOOKUP(B40,licbarque97,6))</f>
        <v/>
      </c>
      <c r="G40" s="260" t="str">
        <f t="shared" ref="G40:H40" si="25">IF(A40="","",VLOOKUP(A40,licbarque97,5))</f>
        <v/>
      </c>
      <c r="H40" s="264" t="str">
        <f t="shared" si="25"/>
        <v/>
      </c>
      <c r="I40" s="710"/>
      <c r="J40" s="655" t="str">
        <f>IF(I40="","",RANK(I40,$I$31:$I$40,1))</f>
        <v/>
      </c>
      <c r="K40" s="656"/>
    </row>
    <row r="41" spans="1:12" ht="15" customHeight="1">
      <c r="A41" s="950" t="s">
        <v>512</v>
      </c>
      <c r="B41" s="951"/>
      <c r="C41" s="951"/>
      <c r="D41" s="951"/>
      <c r="E41" s="951"/>
      <c r="F41" s="951"/>
      <c r="G41" s="951"/>
      <c r="H41" s="951"/>
      <c r="I41" s="951"/>
      <c r="J41" s="951"/>
      <c r="K41" s="952"/>
    </row>
    <row r="42" spans="1:12" ht="12" customHeight="1">
      <c r="A42" s="249">
        <v>12983</v>
      </c>
      <c r="B42" s="250"/>
      <c r="C42" s="260" t="str">
        <f>IF($A42="","",VLOOKUP($A42,licbarque97,3))</f>
        <v>PARENTI   ENZO</v>
      </c>
      <c r="D42" s="260" t="str">
        <f>IF(A42="","",VLOOKUP(A42,licbarque97,6))</f>
        <v>JUN</v>
      </c>
      <c r="E42" s="260" t="str">
        <f>IF($B42="","",VLOOKUP($B42,licbarque97,3))</f>
        <v/>
      </c>
      <c r="F42" s="260" t="str">
        <f>IF(B42="","",VLOOKUP(B42,licbarque97,6))</f>
        <v/>
      </c>
      <c r="G42" s="260" t="str">
        <f t="shared" ref="G42:H46" si="26">IF(A42="","",VLOOKUP(A42,licbarque97,5))</f>
        <v>GRIGNY</v>
      </c>
      <c r="H42" s="264" t="str">
        <f t="shared" si="26"/>
        <v/>
      </c>
      <c r="I42" s="710"/>
      <c r="J42" s="655" t="str">
        <f>IF(I42="","",RANK(I42,$I$42:$I$46,1))</f>
        <v/>
      </c>
      <c r="K42" s="656"/>
      <c r="L42" s="243" t="s">
        <v>1076</v>
      </c>
    </row>
    <row r="43" spans="1:12" ht="12" customHeight="1">
      <c r="A43" s="249"/>
      <c r="B43" s="250"/>
      <c r="C43" s="260" t="str">
        <f>IF($A43="","",VLOOKUP($A43,licbarque97,3))</f>
        <v/>
      </c>
      <c r="D43" s="260" t="str">
        <f>IF(A43="","",VLOOKUP(A43,licbarque97,6))</f>
        <v/>
      </c>
      <c r="E43" s="260" t="str">
        <f>IF($B43="","",VLOOKUP($B43,licbarque97,3))</f>
        <v/>
      </c>
      <c r="F43" s="260" t="str">
        <f>IF(B43="","",VLOOKUP(B43,licbarque97,6))</f>
        <v/>
      </c>
      <c r="G43" s="260" t="str">
        <f t="shared" si="26"/>
        <v/>
      </c>
      <c r="H43" s="264" t="str">
        <f t="shared" si="26"/>
        <v/>
      </c>
      <c r="I43" s="710"/>
      <c r="J43" s="655" t="str">
        <f>IF(I43="","",RANK(I43,$I$42:$I$46,1))</f>
        <v/>
      </c>
      <c r="K43" s="656"/>
    </row>
    <row r="44" spans="1:12" ht="12" customHeight="1">
      <c r="A44" s="249"/>
      <c r="B44" s="250"/>
      <c r="C44" s="260" t="str">
        <f>IF($A44="","",VLOOKUP($A44,licbarque97,3))</f>
        <v/>
      </c>
      <c r="D44" s="260" t="str">
        <f>IF(A44="","",VLOOKUP(A44,licbarque97,6))</f>
        <v/>
      </c>
      <c r="E44" s="260" t="str">
        <f>IF($B44="","",VLOOKUP($B44,licbarque97,3))</f>
        <v/>
      </c>
      <c r="F44" s="260" t="str">
        <f>IF(B44="","",VLOOKUP(B44,licbarque97,6))</f>
        <v/>
      </c>
      <c r="G44" s="260" t="str">
        <f t="shared" si="26"/>
        <v/>
      </c>
      <c r="H44" s="264" t="str">
        <f t="shared" si="26"/>
        <v/>
      </c>
      <c r="I44" s="710"/>
      <c r="J44" s="655" t="str">
        <f>IF(I44="","",RANK(I44,$I$42:$I$46,1))</f>
        <v/>
      </c>
      <c r="K44" s="656"/>
    </row>
    <row r="45" spans="1:12" ht="12" customHeight="1">
      <c r="A45" s="249"/>
      <c r="B45" s="250"/>
      <c r="C45" s="260" t="str">
        <f t="shared" ref="C45:C56" si="27">IF($A45="","",VLOOKUP($A45,licbarque97,3))</f>
        <v/>
      </c>
      <c r="D45" s="260" t="str">
        <f t="shared" ref="D45:D46" si="28">IF(A45="","",VLOOKUP(A45,licbarque97,6))</f>
        <v/>
      </c>
      <c r="E45" s="260" t="str">
        <f t="shared" ref="E45:E56" si="29">IF($B45="","",VLOOKUP($B45,licbarque97,3))</f>
        <v/>
      </c>
      <c r="F45" s="260" t="str">
        <f t="shared" ref="F45:F46" si="30">IF(B45="","",VLOOKUP(B45,licbarque97,6))</f>
        <v/>
      </c>
      <c r="G45" s="260" t="str">
        <f t="shared" si="26"/>
        <v/>
      </c>
      <c r="H45" s="264" t="str">
        <f t="shared" si="26"/>
        <v/>
      </c>
      <c r="I45" s="710"/>
      <c r="J45" s="655" t="str">
        <f>IF(I45="","",RANK(I45,$I$42:$I$46,1))</f>
        <v/>
      </c>
      <c r="K45" s="656"/>
    </row>
    <row r="46" spans="1:12" ht="12" customHeight="1" thickBot="1">
      <c r="A46" s="257"/>
      <c r="B46" s="258"/>
      <c r="C46" s="262" t="str">
        <f t="shared" si="27"/>
        <v/>
      </c>
      <c r="D46" s="262" t="str">
        <f t="shared" si="28"/>
        <v/>
      </c>
      <c r="E46" s="262" t="str">
        <f t="shared" si="29"/>
        <v/>
      </c>
      <c r="F46" s="262" t="str">
        <f t="shared" si="30"/>
        <v/>
      </c>
      <c r="G46" s="262" t="str">
        <f t="shared" si="26"/>
        <v/>
      </c>
      <c r="H46" s="277" t="str">
        <f t="shared" si="26"/>
        <v/>
      </c>
      <c r="I46" s="711"/>
      <c r="J46" s="657" t="str">
        <f>IF(I46="","",RANK(I46,$I$42:$I$46,1))</f>
        <v/>
      </c>
      <c r="K46" s="659"/>
    </row>
    <row r="47" spans="1:12" ht="15" customHeight="1">
      <c r="A47" s="950" t="s">
        <v>513</v>
      </c>
      <c r="B47" s="951"/>
      <c r="C47" s="951"/>
      <c r="D47" s="951"/>
      <c r="E47" s="951"/>
      <c r="F47" s="951"/>
      <c r="G47" s="951"/>
      <c r="H47" s="951"/>
      <c r="I47" s="951"/>
      <c r="J47" s="951"/>
      <c r="K47" s="952"/>
    </row>
    <row r="48" spans="1:12" ht="12" customHeight="1">
      <c r="A48" s="762"/>
      <c r="B48" s="259"/>
      <c r="C48" s="259" t="str">
        <f t="shared" ref="C48:C54" si="31">IF($A48="","",VLOOKUP($A48,licbarque97,3))</f>
        <v/>
      </c>
      <c r="D48" s="259" t="str">
        <f t="shared" ref="D48:D56" si="32">IF(A48="","",VLOOKUP(A48,licbarque97,6))</f>
        <v/>
      </c>
      <c r="E48" s="259" t="str">
        <f t="shared" ref="E48:E54" si="33">IF($B48="","",VLOOKUP($B48,licbarque97,3))</f>
        <v/>
      </c>
      <c r="F48" s="259" t="str">
        <f t="shared" ref="F48:F56" si="34">IF(B48="","",VLOOKUP(B48,licbarque97,6))</f>
        <v/>
      </c>
      <c r="G48" s="259" t="str">
        <f t="shared" ref="G48:H56" si="35">IF(A48="","",VLOOKUP(A48,licbarque97,5))</f>
        <v/>
      </c>
      <c r="H48" s="266" t="str">
        <f t="shared" si="35"/>
        <v/>
      </c>
      <c r="I48" s="709"/>
      <c r="J48" s="653" t="str">
        <f t="shared" ref="J48:J56" si="36">IF(I48="","",RANK(I48,$I$48:$I$56,1))</f>
        <v/>
      </c>
      <c r="K48" s="661"/>
    </row>
    <row r="49" spans="1:11" ht="12" customHeight="1">
      <c r="A49" s="249"/>
      <c r="B49" s="250"/>
      <c r="C49" s="260" t="str">
        <f t="shared" si="31"/>
        <v/>
      </c>
      <c r="D49" s="260" t="str">
        <f t="shared" si="32"/>
        <v/>
      </c>
      <c r="E49" s="260" t="str">
        <f t="shared" si="33"/>
        <v/>
      </c>
      <c r="F49" s="260" t="str">
        <f t="shared" si="34"/>
        <v/>
      </c>
      <c r="G49" s="260" t="str">
        <f t="shared" si="35"/>
        <v/>
      </c>
      <c r="H49" s="264" t="str">
        <f t="shared" si="35"/>
        <v/>
      </c>
      <c r="I49" s="710"/>
      <c r="J49" s="655" t="str">
        <f t="shared" si="36"/>
        <v/>
      </c>
      <c r="K49" s="656"/>
    </row>
    <row r="50" spans="1:11" ht="12" customHeight="1">
      <c r="A50" s="249"/>
      <c r="B50" s="250"/>
      <c r="C50" s="260" t="str">
        <f t="shared" si="31"/>
        <v/>
      </c>
      <c r="D50" s="260" t="str">
        <f t="shared" si="32"/>
        <v/>
      </c>
      <c r="E50" s="260" t="str">
        <f t="shared" si="33"/>
        <v/>
      </c>
      <c r="F50" s="260" t="str">
        <f t="shared" si="34"/>
        <v/>
      </c>
      <c r="G50" s="260" t="str">
        <f t="shared" si="35"/>
        <v/>
      </c>
      <c r="H50" s="264" t="str">
        <f t="shared" si="35"/>
        <v/>
      </c>
      <c r="I50" s="710"/>
      <c r="J50" s="655" t="str">
        <f t="shared" si="36"/>
        <v/>
      </c>
      <c r="K50" s="656"/>
    </row>
    <row r="51" spans="1:11" ht="12" customHeight="1">
      <c r="A51" s="249"/>
      <c r="B51" s="250"/>
      <c r="C51" s="260" t="str">
        <f t="shared" si="31"/>
        <v/>
      </c>
      <c r="D51" s="260" t="str">
        <f t="shared" si="32"/>
        <v/>
      </c>
      <c r="E51" s="260" t="str">
        <f t="shared" si="33"/>
        <v/>
      </c>
      <c r="F51" s="260" t="str">
        <f t="shared" si="34"/>
        <v/>
      </c>
      <c r="G51" s="260" t="str">
        <f t="shared" si="35"/>
        <v/>
      </c>
      <c r="H51" s="264" t="str">
        <f t="shared" si="35"/>
        <v/>
      </c>
      <c r="I51" s="710"/>
      <c r="J51" s="655" t="str">
        <f t="shared" si="36"/>
        <v/>
      </c>
      <c r="K51" s="656"/>
    </row>
    <row r="52" spans="1:11" ht="12" customHeight="1">
      <c r="A52" s="249"/>
      <c r="B52" s="250"/>
      <c r="C52" s="260" t="str">
        <f t="shared" si="31"/>
        <v/>
      </c>
      <c r="D52" s="260" t="str">
        <f t="shared" si="32"/>
        <v/>
      </c>
      <c r="E52" s="260" t="str">
        <f t="shared" si="33"/>
        <v/>
      </c>
      <c r="F52" s="260" t="str">
        <f t="shared" si="34"/>
        <v/>
      </c>
      <c r="G52" s="260" t="str">
        <f t="shared" si="35"/>
        <v/>
      </c>
      <c r="H52" s="264" t="str">
        <f t="shared" si="35"/>
        <v/>
      </c>
      <c r="I52" s="710"/>
      <c r="J52" s="655" t="str">
        <f t="shared" si="36"/>
        <v/>
      </c>
      <c r="K52" s="656"/>
    </row>
    <row r="53" spans="1:11" ht="12" customHeight="1">
      <c r="A53" s="249"/>
      <c r="B53" s="250"/>
      <c r="C53" s="260" t="str">
        <f t="shared" si="31"/>
        <v/>
      </c>
      <c r="D53" s="260" t="str">
        <f t="shared" si="32"/>
        <v/>
      </c>
      <c r="E53" s="260" t="str">
        <f t="shared" si="33"/>
        <v/>
      </c>
      <c r="F53" s="260" t="str">
        <f t="shared" si="34"/>
        <v/>
      </c>
      <c r="G53" s="260" t="str">
        <f t="shared" si="35"/>
        <v/>
      </c>
      <c r="H53" s="264" t="str">
        <f t="shared" si="35"/>
        <v/>
      </c>
      <c r="I53" s="710"/>
      <c r="J53" s="655" t="str">
        <f t="shared" si="36"/>
        <v/>
      </c>
      <c r="K53" s="656"/>
    </row>
    <row r="54" spans="1:11" ht="12" customHeight="1">
      <c r="A54" s="249"/>
      <c r="B54" s="250"/>
      <c r="C54" s="260" t="str">
        <f t="shared" si="31"/>
        <v/>
      </c>
      <c r="D54" s="260" t="str">
        <f t="shared" si="32"/>
        <v/>
      </c>
      <c r="E54" s="260" t="str">
        <f t="shared" si="33"/>
        <v/>
      </c>
      <c r="F54" s="260" t="str">
        <f t="shared" si="34"/>
        <v/>
      </c>
      <c r="G54" s="260" t="str">
        <f t="shared" si="35"/>
        <v/>
      </c>
      <c r="H54" s="264" t="str">
        <f t="shared" si="35"/>
        <v/>
      </c>
      <c r="I54" s="710"/>
      <c r="J54" s="655" t="str">
        <f t="shared" si="36"/>
        <v/>
      </c>
      <c r="K54" s="660"/>
    </row>
    <row r="55" spans="1:11" ht="12" customHeight="1">
      <c r="A55" s="249"/>
      <c r="B55" s="250"/>
      <c r="C55" s="260" t="str">
        <f t="shared" si="27"/>
        <v/>
      </c>
      <c r="D55" s="260" t="str">
        <f t="shared" si="32"/>
        <v/>
      </c>
      <c r="E55" s="267" t="str">
        <f t="shared" si="29"/>
        <v/>
      </c>
      <c r="F55" s="267" t="str">
        <f t="shared" si="34"/>
        <v/>
      </c>
      <c r="G55" s="267" t="str">
        <f t="shared" si="35"/>
        <v/>
      </c>
      <c r="H55" s="278" t="str">
        <f t="shared" si="35"/>
        <v/>
      </c>
      <c r="I55" s="712"/>
      <c r="J55" s="655" t="str">
        <f t="shared" si="36"/>
        <v/>
      </c>
      <c r="K55" s="656"/>
    </row>
    <row r="56" spans="1:11" ht="12" customHeight="1" thickBot="1">
      <c r="A56" s="257"/>
      <c r="B56" s="258"/>
      <c r="C56" s="268" t="str">
        <f t="shared" si="27"/>
        <v/>
      </c>
      <c r="D56" s="268" t="str">
        <f t="shared" si="32"/>
        <v/>
      </c>
      <c r="E56" s="268" t="str">
        <f t="shared" si="29"/>
        <v/>
      </c>
      <c r="F56" s="268" t="str">
        <f t="shared" si="34"/>
        <v/>
      </c>
      <c r="G56" s="268" t="str">
        <f t="shared" si="35"/>
        <v/>
      </c>
      <c r="H56" s="279" t="str">
        <f t="shared" si="35"/>
        <v/>
      </c>
      <c r="I56" s="713"/>
      <c r="J56" s="657" t="str">
        <f t="shared" si="36"/>
        <v/>
      </c>
      <c r="K56" s="659"/>
    </row>
    <row r="57" spans="1:11" ht="15" customHeight="1">
      <c r="A57" s="950" t="s">
        <v>514</v>
      </c>
      <c r="B57" s="951"/>
      <c r="C57" s="951"/>
      <c r="D57" s="951"/>
      <c r="E57" s="951"/>
      <c r="F57" s="951"/>
      <c r="G57" s="951"/>
      <c r="H57" s="951"/>
      <c r="I57" s="951"/>
      <c r="J57" s="951"/>
      <c r="K57" s="952"/>
    </row>
    <row r="58" spans="1:11" ht="12" customHeight="1">
      <c r="A58" s="247"/>
      <c r="B58" s="248"/>
      <c r="C58" s="259" t="str">
        <f t="shared" ref="C58:C65" si="37">IF($A58="","",VLOOKUP($A58,licbarque97,3))</f>
        <v/>
      </c>
      <c r="D58" s="259" t="str">
        <f t="shared" ref="D58:D65" si="38">IF(A58="","",VLOOKUP(A58,licbarque97,6))</f>
        <v/>
      </c>
      <c r="E58" s="259" t="str">
        <f t="shared" ref="E58:E65" si="39">IF($B58="","",VLOOKUP($B58,licbarque97,3))</f>
        <v/>
      </c>
      <c r="F58" s="259" t="str">
        <f t="shared" ref="F58:F65" si="40">IF(B58="","",VLOOKUP(B58,licbarque97,6))</f>
        <v/>
      </c>
      <c r="G58" s="259" t="str">
        <f t="shared" ref="G58:H65" si="41">IF(A58="","",VLOOKUP(A58,licbarque97,5))</f>
        <v/>
      </c>
      <c r="H58" s="266" t="str">
        <f t="shared" si="41"/>
        <v/>
      </c>
      <c r="I58" s="709"/>
      <c r="J58" s="655" t="str">
        <f>IF(I58="","",RANK(I58,$I$58:$I$65,1))</f>
        <v/>
      </c>
      <c r="K58" s="654"/>
    </row>
    <row r="59" spans="1:11" ht="12" customHeight="1">
      <c r="A59" s="249"/>
      <c r="B59" s="250"/>
      <c r="C59" s="260" t="str">
        <f t="shared" si="37"/>
        <v/>
      </c>
      <c r="D59" s="260" t="str">
        <f t="shared" si="38"/>
        <v/>
      </c>
      <c r="E59" s="260" t="str">
        <f t="shared" si="39"/>
        <v/>
      </c>
      <c r="F59" s="260" t="str">
        <f t="shared" si="40"/>
        <v/>
      </c>
      <c r="G59" s="260" t="str">
        <f t="shared" si="41"/>
        <v/>
      </c>
      <c r="H59" s="264" t="str">
        <f t="shared" si="41"/>
        <v/>
      </c>
      <c r="I59" s="710"/>
      <c r="J59" s="655" t="str">
        <f>IF(I59="","",RANK(I59,$I$58:$I$65,1))</f>
        <v/>
      </c>
      <c r="K59" s="656"/>
    </row>
    <row r="60" spans="1:11" ht="12" customHeight="1">
      <c r="A60" s="249"/>
      <c r="B60" s="250"/>
      <c r="C60" s="260" t="str">
        <f t="shared" si="37"/>
        <v/>
      </c>
      <c r="D60" s="260" t="str">
        <f t="shared" si="38"/>
        <v/>
      </c>
      <c r="E60" s="260" t="str">
        <f t="shared" si="39"/>
        <v/>
      </c>
      <c r="F60" s="260" t="str">
        <f t="shared" si="40"/>
        <v/>
      </c>
      <c r="G60" s="260" t="str">
        <f t="shared" si="41"/>
        <v/>
      </c>
      <c r="H60" s="264" t="str">
        <f t="shared" si="41"/>
        <v/>
      </c>
      <c r="I60" s="710"/>
      <c r="J60" s="655" t="str">
        <f>IF(I60="","",RANK(I60,$I$58:$I$65,1))</f>
        <v/>
      </c>
      <c r="K60" s="656"/>
    </row>
    <row r="61" spans="1:11" ht="12" customHeight="1">
      <c r="A61" s="249"/>
      <c r="B61" s="250"/>
      <c r="C61" s="260" t="str">
        <f t="shared" si="37"/>
        <v/>
      </c>
      <c r="D61" s="260" t="str">
        <f t="shared" si="38"/>
        <v/>
      </c>
      <c r="E61" s="260" t="str">
        <f t="shared" si="39"/>
        <v/>
      </c>
      <c r="F61" s="260" t="str">
        <f t="shared" si="40"/>
        <v/>
      </c>
      <c r="G61" s="260" t="str">
        <f t="shared" si="41"/>
        <v/>
      </c>
      <c r="H61" s="264" t="str">
        <f t="shared" si="41"/>
        <v/>
      </c>
      <c r="I61" s="710"/>
      <c r="J61" s="655" t="str">
        <f>IF(I61="","",RANK(I61,$I$58:$I$65,1))</f>
        <v/>
      </c>
      <c r="K61" s="656"/>
    </row>
    <row r="62" spans="1:11" ht="12" customHeight="1">
      <c r="A62" s="249"/>
      <c r="B62" s="250"/>
      <c r="C62" s="260" t="str">
        <f t="shared" si="37"/>
        <v/>
      </c>
      <c r="D62" s="260" t="str">
        <f t="shared" si="38"/>
        <v/>
      </c>
      <c r="E62" s="260" t="str">
        <f t="shared" si="39"/>
        <v/>
      </c>
      <c r="F62" s="260" t="str">
        <f t="shared" si="40"/>
        <v/>
      </c>
      <c r="G62" s="260" t="str">
        <f t="shared" si="41"/>
        <v/>
      </c>
      <c r="H62" s="264" t="str">
        <f t="shared" si="41"/>
        <v/>
      </c>
      <c r="I62" s="710"/>
      <c r="J62" s="655" t="str">
        <f>IF(I62="","",RANK(I62,$I$58:$I$65,1))</f>
        <v/>
      </c>
      <c r="K62" s="656"/>
    </row>
    <row r="63" spans="1:11" ht="12" customHeight="1">
      <c r="A63" s="249"/>
      <c r="B63" s="250"/>
      <c r="C63" s="260" t="str">
        <f t="shared" si="37"/>
        <v/>
      </c>
      <c r="D63" s="260" t="str">
        <f t="shared" si="38"/>
        <v/>
      </c>
      <c r="E63" s="260" t="str">
        <f t="shared" si="39"/>
        <v/>
      </c>
      <c r="F63" s="260" t="str">
        <f t="shared" si="40"/>
        <v/>
      </c>
      <c r="G63" s="260" t="str">
        <f t="shared" si="41"/>
        <v/>
      </c>
      <c r="H63" s="264" t="str">
        <f t="shared" si="41"/>
        <v/>
      </c>
      <c r="I63" s="710"/>
      <c r="J63" s="655"/>
      <c r="K63" s="656"/>
    </row>
    <row r="64" spans="1:11" ht="12" customHeight="1">
      <c r="A64" s="249"/>
      <c r="B64" s="250"/>
      <c r="C64" s="260" t="str">
        <f t="shared" si="37"/>
        <v/>
      </c>
      <c r="D64" s="260" t="str">
        <f t="shared" si="38"/>
        <v/>
      </c>
      <c r="E64" s="260" t="str">
        <f t="shared" si="39"/>
        <v/>
      </c>
      <c r="F64" s="260" t="str">
        <f t="shared" si="40"/>
        <v/>
      </c>
      <c r="G64" s="260" t="str">
        <f t="shared" si="41"/>
        <v/>
      </c>
      <c r="H64" s="264" t="str">
        <f t="shared" si="41"/>
        <v/>
      </c>
      <c r="I64" s="710"/>
      <c r="J64" s="655" t="str">
        <f>IF(I64="","",RANK(I64,$I$58:$I$65,1))</f>
        <v/>
      </c>
      <c r="K64" s="656"/>
    </row>
    <row r="65" spans="1:11" ht="12" customHeight="1" thickBot="1">
      <c r="A65" s="257"/>
      <c r="B65" s="258"/>
      <c r="C65" s="262" t="str">
        <f t="shared" si="37"/>
        <v/>
      </c>
      <c r="D65" s="262" t="str">
        <f t="shared" si="38"/>
        <v/>
      </c>
      <c r="E65" s="262" t="str">
        <f t="shared" si="39"/>
        <v/>
      </c>
      <c r="F65" s="262" t="str">
        <f t="shared" si="40"/>
        <v/>
      </c>
      <c r="G65" s="262" t="str">
        <f t="shared" si="41"/>
        <v/>
      </c>
      <c r="H65" s="277" t="str">
        <f t="shared" si="41"/>
        <v/>
      </c>
      <c r="I65" s="711"/>
      <c r="J65" s="657" t="str">
        <f>IF(I65="","",RANK(I65,$I$58:$I$65,1))</f>
        <v/>
      </c>
      <c r="K65" s="659"/>
    </row>
  </sheetData>
  <mergeCells count="8">
    <mergeCell ref="A47:K47"/>
    <mergeCell ref="A57:K57"/>
    <mergeCell ref="A1:K1"/>
    <mergeCell ref="A3:K3"/>
    <mergeCell ref="A12:K12"/>
    <mergeCell ref="A21:K21"/>
    <mergeCell ref="A30:K30"/>
    <mergeCell ref="A41:K41"/>
  </mergeCells>
  <printOptions horizontalCentered="1"/>
  <pageMargins left="0.31496062992125984" right="0.31496062992125984" top="0.35433070866141736" bottom="0.35433070866141736" header="0.19685039370078741" footer="0.11811023622047245"/>
  <pageSetup paperSize="9" scale="99" fitToHeight="0" orientation="landscape" horizontalDpi="300" verticalDpi="300" r:id="rId1"/>
  <headerFooter>
    <oddFooter xml:space="preserve">&amp;L&amp;"Arial,Gras"&amp;12&amp;F  /  &amp;A&amp;C&amp;P/&amp;N&amp;R&amp;KFF0000Edition du:&amp;D_&amp;T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8"/>
  <dimension ref="A1:T154"/>
  <sheetViews>
    <sheetView showZeros="0" zoomScaleSheetLayoutView="93" workbookViewId="0">
      <selection activeCell="U10" sqref="U10"/>
    </sheetView>
  </sheetViews>
  <sheetFormatPr baseColWidth="10" defaultColWidth="11.44140625" defaultRowHeight="13.2"/>
  <cols>
    <col min="1" max="1" width="6.77734375" style="560" customWidth="1"/>
    <col min="2" max="2" width="22.77734375" style="560" customWidth="1"/>
    <col min="3" max="3" width="8.77734375" style="560" customWidth="1"/>
    <col min="4" max="15" width="4.77734375" style="560" customWidth="1"/>
    <col min="16" max="16" width="5" style="560" bestFit="1" customWidth="1"/>
    <col min="17" max="17" width="6.21875" style="560" bestFit="1" customWidth="1"/>
    <col min="18" max="18" width="11.44140625" style="560"/>
    <col min="19" max="19" width="6.77734375" style="560" customWidth="1"/>
    <col min="20" max="16384" width="11.44140625" style="560"/>
  </cols>
  <sheetData>
    <row r="1" spans="1:20" ht="26.25" customHeight="1">
      <c r="A1" s="928" t="str">
        <f>"CLASSEMENT MARINIER "&amp;AN</f>
        <v>CLASSEMENT MARINIER 2026</v>
      </c>
      <c r="B1" s="929"/>
      <c r="C1" s="929"/>
      <c r="D1" s="929"/>
      <c r="E1" s="929"/>
      <c r="F1" s="929"/>
      <c r="G1" s="929"/>
      <c r="H1" s="929"/>
      <c r="I1" s="929"/>
      <c r="J1" s="929"/>
      <c r="K1" s="929"/>
      <c r="L1" s="929"/>
      <c r="M1" s="929"/>
      <c r="N1" s="929"/>
      <c r="O1" s="929"/>
      <c r="P1" s="929"/>
      <c r="Q1" s="929"/>
      <c r="R1" s="940"/>
      <c r="S1" s="940"/>
      <c r="T1" s="559">
        <v>2026</v>
      </c>
    </row>
    <row r="2" spans="1:20" ht="25.05" customHeight="1">
      <c r="A2" s="941" t="s">
        <v>784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942"/>
      <c r="O2" s="942"/>
      <c r="P2" s="942"/>
      <c r="Q2" s="942"/>
      <c r="R2" s="942"/>
      <c r="S2" s="561"/>
      <c r="T2" s="559"/>
    </row>
    <row r="3" spans="1:20" ht="90" customHeight="1" thickBot="1">
      <c r="A3" s="562" t="s">
        <v>685</v>
      </c>
      <c r="B3" s="563" t="s">
        <v>11</v>
      </c>
      <c r="C3" s="564" t="s">
        <v>595</v>
      </c>
      <c r="D3" s="593" t="s">
        <v>605</v>
      </c>
      <c r="E3" s="593" t="s">
        <v>861</v>
      </c>
      <c r="F3" s="593" t="s">
        <v>606</v>
      </c>
      <c r="G3" s="613" t="s">
        <v>883</v>
      </c>
      <c r="H3" s="593" t="s">
        <v>979</v>
      </c>
      <c r="I3" s="593" t="s">
        <v>936</v>
      </c>
      <c r="J3" s="593" t="s">
        <v>980</v>
      </c>
      <c r="K3" s="613" t="s">
        <v>981</v>
      </c>
      <c r="L3" s="593" t="s">
        <v>937</v>
      </c>
      <c r="M3" s="613" t="s">
        <v>982</v>
      </c>
      <c r="N3" s="613" t="s">
        <v>983</v>
      </c>
      <c r="O3" s="593" t="s">
        <v>984</v>
      </c>
      <c r="P3" s="593" t="s">
        <v>985</v>
      </c>
      <c r="Q3" s="565" t="s">
        <v>505</v>
      </c>
      <c r="R3" s="566" t="s">
        <v>607</v>
      </c>
      <c r="T3" s="567" t="s">
        <v>686</v>
      </c>
    </row>
    <row r="4" spans="1:20" ht="22.5" customHeight="1" thickBot="1">
      <c r="A4" s="936" t="s">
        <v>515</v>
      </c>
      <c r="B4" s="937"/>
      <c r="C4" s="937"/>
      <c r="D4" s="937"/>
      <c r="E4" s="937"/>
      <c r="F4" s="937"/>
      <c r="G4" s="937"/>
      <c r="H4" s="937"/>
      <c r="I4" s="937"/>
      <c r="J4" s="937"/>
      <c r="K4" s="937"/>
      <c r="L4" s="937"/>
      <c r="M4" s="937"/>
      <c r="N4" s="937"/>
      <c r="O4" s="937"/>
      <c r="P4" s="937"/>
      <c r="Q4" s="937"/>
      <c r="R4" s="938"/>
    </row>
    <row r="5" spans="1:20" ht="12.6" customHeight="1">
      <c r="A5" s="568"/>
      <c r="B5" s="569" t="str">
        <f t="shared" ref="B5:B16" si="0">IF($A5="","",VLOOKUP($A5,licbarque97,3))</f>
        <v/>
      </c>
      <c r="C5" s="569" t="str">
        <f t="shared" ref="C5:C18" si="1">IF(A5="","",VLOOKUP(A5,licbarque97,5))</f>
        <v/>
      </c>
      <c r="D5" s="570">
        <f t="shared" ref="D5:D18" ca="1" si="2">IF(COUNTIF(INDIRECT("'"&amp;D$3&amp;"'!A1:A100"),$A5)=0,0,INDEX(INDIRECT("'"&amp;D$3&amp;"'!A1:Z100"),MATCH($A5,INDIRECT("'"&amp;D$3&amp;"'!A1:A100"),0),MATCH("Marinier",INDIRECT("'"&amp;$F$3&amp;"'!A2:Z2"),0)))</f>
        <v>0</v>
      </c>
      <c r="E5" s="572">
        <f ca="1">IF(COUNTIF(INDIRECT("'"&amp;E$3&amp;"'!A1:A100"),$A5)=0,0,INDEX(INDIRECT("'"&amp;E$3&amp;"'!A1:Z100"),MATCH($A5,INDIRECT("'"&amp;E$3&amp;"'!A1:A100"),0),MATCH("Marinier",INDIRECT("'"&amp;E$3&amp;"'!A2:Z2"),0)))</f>
        <v>0</v>
      </c>
      <c r="F5" s="570">
        <f t="shared" ref="F5:P18" ca="1" si="3">IF(COUNTIF(INDIRECT("'"&amp;F$3&amp;"'!A1:A100"),$A5)=0,0,INDEX(INDIRECT("'"&amp;F$3&amp;"'!A1:Z100"),MATCH($A5,INDIRECT("'"&amp;F$3&amp;"'!A1:A100"),0),MATCH("Marinier",INDIRECT("'"&amp;$F$3&amp;"'!A2:Z2"),0)))</f>
        <v>0</v>
      </c>
      <c r="G5" s="570">
        <f t="shared" ca="1" si="3"/>
        <v>0</v>
      </c>
      <c r="H5" s="570">
        <f t="shared" ca="1" si="3"/>
        <v>0</v>
      </c>
      <c r="I5" s="570">
        <f t="shared" ca="1" si="3"/>
        <v>0</v>
      </c>
      <c r="J5" s="570">
        <f t="shared" ca="1" si="3"/>
        <v>0</v>
      </c>
      <c r="K5" s="570">
        <f t="shared" ca="1" si="3"/>
        <v>0</v>
      </c>
      <c r="L5" s="570">
        <f t="shared" ca="1" si="3"/>
        <v>0</v>
      </c>
      <c r="M5" s="570">
        <f t="shared" ca="1" si="3"/>
        <v>0</v>
      </c>
      <c r="N5" s="570">
        <f t="shared" ca="1" si="3"/>
        <v>0</v>
      </c>
      <c r="O5" s="570">
        <f t="shared" ca="1" si="3"/>
        <v>0</v>
      </c>
      <c r="P5" s="570">
        <f t="shared" ca="1" si="3"/>
        <v>0</v>
      </c>
      <c r="Q5" s="575">
        <f t="shared" ref="Q5:Q18" ca="1" si="4">SUM(E5:P5)</f>
        <v>0</v>
      </c>
      <c r="R5" s="576">
        <f t="shared" ref="R5:R18" ca="1" si="5">RANK(Q5,$Q$5:$Q$18)</f>
        <v>1</v>
      </c>
    </row>
    <row r="6" spans="1:20" ht="12.6" customHeight="1">
      <c r="A6" s="577"/>
      <c r="B6" s="578" t="str">
        <f t="shared" si="0"/>
        <v/>
      </c>
      <c r="C6" s="578" t="str">
        <f t="shared" si="1"/>
        <v/>
      </c>
      <c r="D6" s="570">
        <f t="shared" ca="1" si="2"/>
        <v>0</v>
      </c>
      <c r="E6" s="570">
        <f t="shared" ref="E6:E18" ca="1" si="6">IF(COUNTIF(INDIRECT("'"&amp;E$3&amp;"'!A1:A100"),$A6)=0,0,INDEX(INDIRECT("'"&amp;E$3&amp;"'!A1:Z100"),MATCH($A6,INDIRECT("'"&amp;E$3&amp;"'!A1:A100"),0),MATCH("Marinier",INDIRECT("'"&amp;E$3&amp;"'!A2:Z2"),0)))</f>
        <v>0</v>
      </c>
      <c r="F6" s="570">
        <f t="shared" ca="1" si="3"/>
        <v>0</v>
      </c>
      <c r="G6" s="570">
        <f t="shared" ca="1" si="3"/>
        <v>0</v>
      </c>
      <c r="H6" s="570">
        <f t="shared" ca="1" si="3"/>
        <v>0</v>
      </c>
      <c r="I6" s="570">
        <f t="shared" ca="1" si="3"/>
        <v>0</v>
      </c>
      <c r="J6" s="570">
        <f t="shared" ca="1" si="3"/>
        <v>0</v>
      </c>
      <c r="K6" s="570">
        <f t="shared" ca="1" si="3"/>
        <v>0</v>
      </c>
      <c r="L6" s="570">
        <f t="shared" ca="1" si="3"/>
        <v>0</v>
      </c>
      <c r="M6" s="570">
        <f t="shared" ca="1" si="3"/>
        <v>0</v>
      </c>
      <c r="N6" s="570">
        <f t="shared" ca="1" si="3"/>
        <v>0</v>
      </c>
      <c r="O6" s="570">
        <f t="shared" ca="1" si="3"/>
        <v>0</v>
      </c>
      <c r="P6" s="570">
        <f t="shared" ca="1" si="3"/>
        <v>0</v>
      </c>
      <c r="Q6" s="580">
        <f t="shared" ca="1" si="4"/>
        <v>0</v>
      </c>
      <c r="R6" s="581">
        <f t="shared" ca="1" si="5"/>
        <v>1</v>
      </c>
    </row>
    <row r="7" spans="1:20" ht="12.6" customHeight="1">
      <c r="A7" s="577"/>
      <c r="B7" s="578" t="str">
        <f t="shared" si="0"/>
        <v/>
      </c>
      <c r="C7" s="578" t="str">
        <f t="shared" si="1"/>
        <v/>
      </c>
      <c r="D7" s="570">
        <f t="shared" ca="1" si="2"/>
        <v>0</v>
      </c>
      <c r="E7" s="570">
        <f t="shared" ca="1" si="6"/>
        <v>0</v>
      </c>
      <c r="F7" s="570">
        <f t="shared" ca="1" si="3"/>
        <v>0</v>
      </c>
      <c r="G7" s="570">
        <f t="shared" ca="1" si="3"/>
        <v>0</v>
      </c>
      <c r="H7" s="570">
        <f t="shared" ca="1" si="3"/>
        <v>0</v>
      </c>
      <c r="I7" s="570">
        <f t="shared" ca="1" si="3"/>
        <v>0</v>
      </c>
      <c r="J7" s="570">
        <f t="shared" ca="1" si="3"/>
        <v>0</v>
      </c>
      <c r="K7" s="570">
        <f t="shared" ca="1" si="3"/>
        <v>0</v>
      </c>
      <c r="L7" s="570">
        <f t="shared" ca="1" si="3"/>
        <v>0</v>
      </c>
      <c r="M7" s="570">
        <f t="shared" ca="1" si="3"/>
        <v>0</v>
      </c>
      <c r="N7" s="570">
        <f t="shared" ca="1" si="3"/>
        <v>0</v>
      </c>
      <c r="O7" s="570">
        <f t="shared" ca="1" si="3"/>
        <v>0</v>
      </c>
      <c r="P7" s="570">
        <f t="shared" ca="1" si="3"/>
        <v>0</v>
      </c>
      <c r="Q7" s="580">
        <f t="shared" ca="1" si="4"/>
        <v>0</v>
      </c>
      <c r="R7" s="581">
        <f t="shared" ca="1" si="5"/>
        <v>1</v>
      </c>
    </row>
    <row r="8" spans="1:20" ht="12.6" customHeight="1">
      <c r="A8" s="577"/>
      <c r="B8" s="578" t="str">
        <f t="shared" si="0"/>
        <v/>
      </c>
      <c r="C8" s="578" t="str">
        <f t="shared" si="1"/>
        <v/>
      </c>
      <c r="D8" s="570">
        <f t="shared" ca="1" si="2"/>
        <v>0</v>
      </c>
      <c r="E8" s="570">
        <f t="shared" ca="1" si="6"/>
        <v>0</v>
      </c>
      <c r="F8" s="570">
        <f t="shared" ca="1" si="3"/>
        <v>0</v>
      </c>
      <c r="G8" s="570">
        <f t="shared" ca="1" si="3"/>
        <v>0</v>
      </c>
      <c r="H8" s="570">
        <f t="shared" ca="1" si="3"/>
        <v>0</v>
      </c>
      <c r="I8" s="570">
        <f t="shared" ca="1" si="3"/>
        <v>0</v>
      </c>
      <c r="J8" s="570">
        <f t="shared" ca="1" si="3"/>
        <v>0</v>
      </c>
      <c r="K8" s="570">
        <f t="shared" ca="1" si="3"/>
        <v>0</v>
      </c>
      <c r="L8" s="570">
        <f t="shared" ca="1" si="3"/>
        <v>0</v>
      </c>
      <c r="M8" s="570">
        <f t="shared" ca="1" si="3"/>
        <v>0</v>
      </c>
      <c r="N8" s="570">
        <f t="shared" ca="1" si="3"/>
        <v>0</v>
      </c>
      <c r="O8" s="570">
        <f t="shared" ca="1" si="3"/>
        <v>0</v>
      </c>
      <c r="P8" s="570">
        <f t="shared" ca="1" si="3"/>
        <v>0</v>
      </c>
      <c r="Q8" s="580">
        <f t="shared" ca="1" si="4"/>
        <v>0</v>
      </c>
      <c r="R8" s="581">
        <f t="shared" ca="1" si="5"/>
        <v>1</v>
      </c>
    </row>
    <row r="9" spans="1:20" ht="12.6" customHeight="1">
      <c r="A9" s="577"/>
      <c r="B9" s="578" t="str">
        <f t="shared" si="0"/>
        <v/>
      </c>
      <c r="C9" s="578" t="str">
        <f t="shared" si="1"/>
        <v/>
      </c>
      <c r="D9" s="570">
        <f t="shared" ca="1" si="2"/>
        <v>0</v>
      </c>
      <c r="E9" s="570">
        <f t="shared" ca="1" si="6"/>
        <v>0</v>
      </c>
      <c r="F9" s="570">
        <f t="shared" ca="1" si="3"/>
        <v>0</v>
      </c>
      <c r="G9" s="570">
        <f t="shared" ca="1" si="3"/>
        <v>0</v>
      </c>
      <c r="H9" s="570">
        <f t="shared" ca="1" si="3"/>
        <v>0</v>
      </c>
      <c r="I9" s="570">
        <f t="shared" ca="1" si="3"/>
        <v>0</v>
      </c>
      <c r="J9" s="570">
        <f t="shared" ca="1" si="3"/>
        <v>0</v>
      </c>
      <c r="K9" s="570">
        <f t="shared" ca="1" si="3"/>
        <v>0</v>
      </c>
      <c r="L9" s="570">
        <f t="shared" ca="1" si="3"/>
        <v>0</v>
      </c>
      <c r="M9" s="570">
        <f t="shared" ca="1" si="3"/>
        <v>0</v>
      </c>
      <c r="N9" s="570">
        <f t="shared" ca="1" si="3"/>
        <v>0</v>
      </c>
      <c r="O9" s="570">
        <f t="shared" ca="1" si="3"/>
        <v>0</v>
      </c>
      <c r="P9" s="570">
        <f t="shared" ca="1" si="3"/>
        <v>0</v>
      </c>
      <c r="Q9" s="580">
        <f t="shared" ca="1" si="4"/>
        <v>0</v>
      </c>
      <c r="R9" s="581">
        <f t="shared" ca="1" si="5"/>
        <v>1</v>
      </c>
    </row>
    <row r="10" spans="1:20" ht="12.6" customHeight="1">
      <c r="A10" s="577"/>
      <c r="B10" s="578" t="str">
        <f t="shared" si="0"/>
        <v/>
      </c>
      <c r="C10" s="578" t="str">
        <f t="shared" si="1"/>
        <v/>
      </c>
      <c r="D10" s="570">
        <f t="shared" ca="1" si="2"/>
        <v>0</v>
      </c>
      <c r="E10" s="570">
        <f t="shared" ca="1" si="6"/>
        <v>0</v>
      </c>
      <c r="F10" s="570">
        <f t="shared" ca="1" si="3"/>
        <v>0</v>
      </c>
      <c r="G10" s="570">
        <f t="shared" ca="1" si="3"/>
        <v>0</v>
      </c>
      <c r="H10" s="570">
        <f t="shared" ca="1" si="3"/>
        <v>0</v>
      </c>
      <c r="I10" s="570">
        <f t="shared" ca="1" si="3"/>
        <v>0</v>
      </c>
      <c r="J10" s="570">
        <f t="shared" ca="1" si="3"/>
        <v>0</v>
      </c>
      <c r="K10" s="570">
        <f t="shared" ca="1" si="3"/>
        <v>0</v>
      </c>
      <c r="L10" s="570">
        <f t="shared" ca="1" si="3"/>
        <v>0</v>
      </c>
      <c r="M10" s="570">
        <f t="shared" ca="1" si="3"/>
        <v>0</v>
      </c>
      <c r="N10" s="570">
        <f t="shared" ca="1" si="3"/>
        <v>0</v>
      </c>
      <c r="O10" s="570">
        <f t="shared" ca="1" si="3"/>
        <v>0</v>
      </c>
      <c r="P10" s="570">
        <f t="shared" ca="1" si="3"/>
        <v>0</v>
      </c>
      <c r="Q10" s="580">
        <f t="shared" ca="1" si="4"/>
        <v>0</v>
      </c>
      <c r="R10" s="581">
        <f t="shared" ca="1" si="5"/>
        <v>1</v>
      </c>
    </row>
    <row r="11" spans="1:20" ht="12.6" customHeight="1">
      <c r="A11" s="577"/>
      <c r="B11" s="578" t="str">
        <f t="shared" si="0"/>
        <v/>
      </c>
      <c r="C11" s="578" t="str">
        <f t="shared" si="1"/>
        <v/>
      </c>
      <c r="D11" s="570">
        <f t="shared" ca="1" si="2"/>
        <v>0</v>
      </c>
      <c r="E11" s="570">
        <f t="shared" ca="1" si="6"/>
        <v>0</v>
      </c>
      <c r="F11" s="570">
        <f t="shared" ca="1" si="3"/>
        <v>0</v>
      </c>
      <c r="G11" s="570">
        <f t="shared" ca="1" si="3"/>
        <v>0</v>
      </c>
      <c r="H11" s="570">
        <f t="shared" ca="1" si="3"/>
        <v>0</v>
      </c>
      <c r="I11" s="570">
        <f t="shared" ca="1" si="3"/>
        <v>0</v>
      </c>
      <c r="J11" s="570">
        <f t="shared" ca="1" si="3"/>
        <v>0</v>
      </c>
      <c r="K11" s="570">
        <f t="shared" ca="1" si="3"/>
        <v>0</v>
      </c>
      <c r="L11" s="570">
        <f t="shared" ca="1" si="3"/>
        <v>0</v>
      </c>
      <c r="M11" s="570">
        <f t="shared" ca="1" si="3"/>
        <v>0</v>
      </c>
      <c r="N11" s="570">
        <f t="shared" ca="1" si="3"/>
        <v>0</v>
      </c>
      <c r="O11" s="570">
        <f t="shared" ca="1" si="3"/>
        <v>0</v>
      </c>
      <c r="P11" s="570">
        <f t="shared" ca="1" si="3"/>
        <v>0</v>
      </c>
      <c r="Q11" s="580">
        <f t="shared" ca="1" si="4"/>
        <v>0</v>
      </c>
      <c r="R11" s="581">
        <f t="shared" ca="1" si="5"/>
        <v>1</v>
      </c>
    </row>
    <row r="12" spans="1:20" ht="12.6" customHeight="1">
      <c r="A12" s="577"/>
      <c r="B12" s="578" t="str">
        <f t="shared" si="0"/>
        <v/>
      </c>
      <c r="C12" s="578" t="str">
        <f t="shared" si="1"/>
        <v/>
      </c>
      <c r="D12" s="570">
        <f t="shared" ca="1" si="2"/>
        <v>0</v>
      </c>
      <c r="E12" s="570">
        <f t="shared" ca="1" si="6"/>
        <v>0</v>
      </c>
      <c r="F12" s="570">
        <f t="shared" ca="1" si="3"/>
        <v>0</v>
      </c>
      <c r="G12" s="570">
        <f t="shared" ca="1" si="3"/>
        <v>0</v>
      </c>
      <c r="H12" s="570">
        <f t="shared" ca="1" si="3"/>
        <v>0</v>
      </c>
      <c r="I12" s="570">
        <f t="shared" ca="1" si="3"/>
        <v>0</v>
      </c>
      <c r="J12" s="570">
        <f t="shared" ca="1" si="3"/>
        <v>0</v>
      </c>
      <c r="K12" s="570">
        <f t="shared" ca="1" si="3"/>
        <v>0</v>
      </c>
      <c r="L12" s="570">
        <f t="shared" ca="1" si="3"/>
        <v>0</v>
      </c>
      <c r="M12" s="570">
        <f t="shared" ca="1" si="3"/>
        <v>0</v>
      </c>
      <c r="N12" s="570">
        <f t="shared" ca="1" si="3"/>
        <v>0</v>
      </c>
      <c r="O12" s="570">
        <f t="shared" ca="1" si="3"/>
        <v>0</v>
      </c>
      <c r="P12" s="570">
        <f t="shared" ca="1" si="3"/>
        <v>0</v>
      </c>
      <c r="Q12" s="580">
        <f t="shared" ca="1" si="4"/>
        <v>0</v>
      </c>
      <c r="R12" s="581">
        <f t="shared" ca="1" si="5"/>
        <v>1</v>
      </c>
    </row>
    <row r="13" spans="1:20" ht="12.6" customHeight="1">
      <c r="A13" s="577"/>
      <c r="B13" s="578" t="str">
        <f t="shared" si="0"/>
        <v/>
      </c>
      <c r="C13" s="578" t="str">
        <f>IF(A13="","",VLOOKUP(A13,licbarque97,5))</f>
        <v/>
      </c>
      <c r="D13" s="570">
        <f t="shared" ca="1" si="2"/>
        <v>0</v>
      </c>
      <c r="E13" s="570">
        <f t="shared" ca="1" si="6"/>
        <v>0</v>
      </c>
      <c r="F13" s="570">
        <f t="shared" ca="1" si="3"/>
        <v>0</v>
      </c>
      <c r="G13" s="570">
        <f t="shared" ca="1" si="3"/>
        <v>0</v>
      </c>
      <c r="H13" s="570">
        <f t="shared" ca="1" si="3"/>
        <v>0</v>
      </c>
      <c r="I13" s="570">
        <f t="shared" ca="1" si="3"/>
        <v>0</v>
      </c>
      <c r="J13" s="570">
        <f t="shared" ca="1" si="3"/>
        <v>0</v>
      </c>
      <c r="K13" s="570">
        <f t="shared" ca="1" si="3"/>
        <v>0</v>
      </c>
      <c r="L13" s="570">
        <f t="shared" ca="1" si="3"/>
        <v>0</v>
      </c>
      <c r="M13" s="570">
        <f t="shared" ca="1" si="3"/>
        <v>0</v>
      </c>
      <c r="N13" s="570">
        <f t="shared" ca="1" si="3"/>
        <v>0</v>
      </c>
      <c r="O13" s="570">
        <f t="shared" ca="1" si="3"/>
        <v>0</v>
      </c>
      <c r="P13" s="570">
        <f t="shared" ca="1" si="3"/>
        <v>0</v>
      </c>
      <c r="Q13" s="580">
        <f t="shared" ca="1" si="4"/>
        <v>0</v>
      </c>
      <c r="R13" s="581">
        <f t="shared" ca="1" si="5"/>
        <v>1</v>
      </c>
    </row>
    <row r="14" spans="1:20" ht="12.6" customHeight="1">
      <c r="A14" s="577"/>
      <c r="B14" s="578" t="str">
        <f t="shared" si="0"/>
        <v/>
      </c>
      <c r="C14" s="578" t="str">
        <f>IF(A14="","",VLOOKUP(A14,licbarque97,5))</f>
        <v/>
      </c>
      <c r="D14" s="570">
        <f t="shared" ca="1" si="2"/>
        <v>0</v>
      </c>
      <c r="E14" s="570">
        <f t="shared" ca="1" si="6"/>
        <v>0</v>
      </c>
      <c r="F14" s="570">
        <f t="shared" ca="1" si="3"/>
        <v>0</v>
      </c>
      <c r="G14" s="570">
        <f t="shared" ca="1" si="3"/>
        <v>0</v>
      </c>
      <c r="H14" s="570">
        <f t="shared" ca="1" si="3"/>
        <v>0</v>
      </c>
      <c r="I14" s="570">
        <f t="shared" ca="1" si="3"/>
        <v>0</v>
      </c>
      <c r="J14" s="570">
        <f t="shared" ca="1" si="3"/>
        <v>0</v>
      </c>
      <c r="K14" s="570">
        <f t="shared" ca="1" si="3"/>
        <v>0</v>
      </c>
      <c r="L14" s="570">
        <f t="shared" ca="1" si="3"/>
        <v>0</v>
      </c>
      <c r="M14" s="570">
        <f t="shared" ca="1" si="3"/>
        <v>0</v>
      </c>
      <c r="N14" s="570">
        <f t="shared" ca="1" si="3"/>
        <v>0</v>
      </c>
      <c r="O14" s="570">
        <f t="shared" ca="1" si="3"/>
        <v>0</v>
      </c>
      <c r="P14" s="570">
        <f t="shared" ca="1" si="3"/>
        <v>0</v>
      </c>
      <c r="Q14" s="580">
        <f t="shared" ca="1" si="4"/>
        <v>0</v>
      </c>
      <c r="R14" s="581">
        <f t="shared" ca="1" si="5"/>
        <v>1</v>
      </c>
    </row>
    <row r="15" spans="1:20" ht="12.6" customHeight="1">
      <c r="A15" s="577"/>
      <c r="B15" s="578" t="str">
        <f t="shared" si="0"/>
        <v/>
      </c>
      <c r="C15" s="578" t="str">
        <f>IF(A15="","",VLOOKUP(A15,licbarque97,5))</f>
        <v/>
      </c>
      <c r="D15" s="570">
        <f t="shared" ca="1" si="2"/>
        <v>0</v>
      </c>
      <c r="E15" s="570">
        <f t="shared" ca="1" si="6"/>
        <v>0</v>
      </c>
      <c r="F15" s="570">
        <f t="shared" ca="1" si="3"/>
        <v>0</v>
      </c>
      <c r="G15" s="570">
        <f t="shared" ca="1" si="3"/>
        <v>0</v>
      </c>
      <c r="H15" s="570">
        <f t="shared" ca="1" si="3"/>
        <v>0</v>
      </c>
      <c r="I15" s="570">
        <f t="shared" ca="1" si="3"/>
        <v>0</v>
      </c>
      <c r="J15" s="570">
        <f t="shared" ca="1" si="3"/>
        <v>0</v>
      </c>
      <c r="K15" s="570">
        <f t="shared" ca="1" si="3"/>
        <v>0</v>
      </c>
      <c r="L15" s="570">
        <f t="shared" ca="1" si="3"/>
        <v>0</v>
      </c>
      <c r="M15" s="570">
        <f t="shared" ca="1" si="3"/>
        <v>0</v>
      </c>
      <c r="N15" s="570">
        <f t="shared" ca="1" si="3"/>
        <v>0</v>
      </c>
      <c r="O15" s="570">
        <f t="shared" ca="1" si="3"/>
        <v>0</v>
      </c>
      <c r="P15" s="570">
        <f t="shared" ca="1" si="3"/>
        <v>0</v>
      </c>
      <c r="Q15" s="580">
        <f t="shared" ca="1" si="4"/>
        <v>0</v>
      </c>
      <c r="R15" s="581">
        <f t="shared" ca="1" si="5"/>
        <v>1</v>
      </c>
    </row>
    <row r="16" spans="1:20" ht="12.6" customHeight="1">
      <c r="A16" s="577"/>
      <c r="B16" s="578" t="str">
        <f t="shared" si="0"/>
        <v/>
      </c>
      <c r="C16" s="578" t="str">
        <f t="shared" si="1"/>
        <v/>
      </c>
      <c r="D16" s="570">
        <f t="shared" ca="1" si="2"/>
        <v>0</v>
      </c>
      <c r="E16" s="570">
        <f t="shared" ca="1" si="6"/>
        <v>0</v>
      </c>
      <c r="F16" s="570">
        <f t="shared" ca="1" si="3"/>
        <v>0</v>
      </c>
      <c r="G16" s="570">
        <f t="shared" ca="1" si="3"/>
        <v>0</v>
      </c>
      <c r="H16" s="570">
        <f t="shared" ca="1" si="3"/>
        <v>0</v>
      </c>
      <c r="I16" s="570">
        <f t="shared" ca="1" si="3"/>
        <v>0</v>
      </c>
      <c r="J16" s="570">
        <f t="shared" ca="1" si="3"/>
        <v>0</v>
      </c>
      <c r="K16" s="570">
        <f t="shared" ca="1" si="3"/>
        <v>0</v>
      </c>
      <c r="L16" s="570">
        <f t="shared" ca="1" si="3"/>
        <v>0</v>
      </c>
      <c r="M16" s="570">
        <f t="shared" ca="1" si="3"/>
        <v>0</v>
      </c>
      <c r="N16" s="570">
        <f t="shared" ca="1" si="3"/>
        <v>0</v>
      </c>
      <c r="O16" s="570">
        <f t="shared" ca="1" si="3"/>
        <v>0</v>
      </c>
      <c r="P16" s="570">
        <f t="shared" ca="1" si="3"/>
        <v>0</v>
      </c>
      <c r="Q16" s="580">
        <f t="shared" ca="1" si="4"/>
        <v>0</v>
      </c>
      <c r="R16" s="581">
        <f t="shared" ca="1" si="5"/>
        <v>1</v>
      </c>
    </row>
    <row r="17" spans="1:18" ht="12.6" customHeight="1">
      <c r="A17" s="577"/>
      <c r="B17" s="578" t="str">
        <f>IF($A17="","",VLOOKUP($A17,licbarque97,3))</f>
        <v/>
      </c>
      <c r="C17" s="578" t="str">
        <f t="shared" si="1"/>
        <v/>
      </c>
      <c r="D17" s="570">
        <f t="shared" ca="1" si="2"/>
        <v>0</v>
      </c>
      <c r="E17" s="570">
        <f t="shared" ca="1" si="6"/>
        <v>0</v>
      </c>
      <c r="F17" s="570">
        <f t="shared" ca="1" si="3"/>
        <v>0</v>
      </c>
      <c r="G17" s="570">
        <f t="shared" ca="1" si="3"/>
        <v>0</v>
      </c>
      <c r="H17" s="570">
        <f t="shared" ca="1" si="3"/>
        <v>0</v>
      </c>
      <c r="I17" s="570">
        <f t="shared" ca="1" si="3"/>
        <v>0</v>
      </c>
      <c r="J17" s="570">
        <f t="shared" ca="1" si="3"/>
        <v>0</v>
      </c>
      <c r="K17" s="570">
        <f t="shared" ca="1" si="3"/>
        <v>0</v>
      </c>
      <c r="L17" s="570">
        <f t="shared" ca="1" si="3"/>
        <v>0</v>
      </c>
      <c r="M17" s="570">
        <f t="shared" ca="1" si="3"/>
        <v>0</v>
      </c>
      <c r="N17" s="570">
        <f t="shared" ca="1" si="3"/>
        <v>0</v>
      </c>
      <c r="O17" s="570">
        <f t="shared" ca="1" si="3"/>
        <v>0</v>
      </c>
      <c r="P17" s="570">
        <f t="shared" ca="1" si="3"/>
        <v>0</v>
      </c>
      <c r="Q17" s="580">
        <f t="shared" ca="1" si="4"/>
        <v>0</v>
      </c>
      <c r="R17" s="581">
        <f t="shared" ca="1" si="5"/>
        <v>1</v>
      </c>
    </row>
    <row r="18" spans="1:18" ht="12.6" customHeight="1" thickBot="1">
      <c r="A18" s="577"/>
      <c r="B18" s="578" t="str">
        <f>IF($A18="","",VLOOKUP($A18,licbarque97,3))</f>
        <v/>
      </c>
      <c r="C18" s="578" t="str">
        <f t="shared" si="1"/>
        <v/>
      </c>
      <c r="D18" s="570">
        <f t="shared" ca="1" si="2"/>
        <v>0</v>
      </c>
      <c r="E18" s="600">
        <f t="shared" ca="1" si="6"/>
        <v>0</v>
      </c>
      <c r="F18" s="570">
        <f t="shared" ca="1" si="3"/>
        <v>0</v>
      </c>
      <c r="G18" s="570">
        <f t="shared" ca="1" si="3"/>
        <v>0</v>
      </c>
      <c r="H18" s="570">
        <f t="shared" ca="1" si="3"/>
        <v>0</v>
      </c>
      <c r="I18" s="570">
        <f t="shared" ca="1" si="3"/>
        <v>0</v>
      </c>
      <c r="J18" s="570">
        <f t="shared" ca="1" si="3"/>
        <v>0</v>
      </c>
      <c r="K18" s="570">
        <f t="shared" ca="1" si="3"/>
        <v>0</v>
      </c>
      <c r="L18" s="570">
        <f t="shared" ca="1" si="3"/>
        <v>0</v>
      </c>
      <c r="M18" s="570">
        <f t="shared" ca="1" si="3"/>
        <v>0</v>
      </c>
      <c r="N18" s="570">
        <f t="shared" ca="1" si="3"/>
        <v>0</v>
      </c>
      <c r="O18" s="570">
        <f t="shared" ca="1" si="3"/>
        <v>0</v>
      </c>
      <c r="P18" s="570">
        <f t="shared" ca="1" si="3"/>
        <v>0</v>
      </c>
      <c r="Q18" s="580">
        <f t="shared" ca="1" si="4"/>
        <v>0</v>
      </c>
      <c r="R18" s="581">
        <f t="shared" ca="1" si="5"/>
        <v>1</v>
      </c>
    </row>
    <row r="19" spans="1:18" ht="22.35" customHeight="1" thickBot="1">
      <c r="A19" s="939" t="s">
        <v>508</v>
      </c>
      <c r="B19" s="931"/>
      <c r="C19" s="931"/>
      <c r="D19" s="931"/>
      <c r="E19" s="931"/>
      <c r="F19" s="931"/>
      <c r="G19" s="931"/>
      <c r="H19" s="931"/>
      <c r="I19" s="931"/>
      <c r="J19" s="931"/>
      <c r="K19" s="931"/>
      <c r="L19" s="931"/>
      <c r="M19" s="931"/>
      <c r="N19" s="931"/>
      <c r="O19" s="931"/>
      <c r="P19" s="931"/>
      <c r="Q19" s="931"/>
      <c r="R19" s="932"/>
    </row>
    <row r="20" spans="1:18" ht="12.6" customHeight="1">
      <c r="A20" s="568"/>
      <c r="B20" s="569" t="str">
        <f t="shared" ref="B20:B38" si="7">IF($A20="","",VLOOKUP($A20,licbarque97,3))</f>
        <v/>
      </c>
      <c r="C20" s="569" t="str">
        <f t="shared" ref="C20:C38" si="8">IF(A20="","",VLOOKUP(A20,licbarque97,5))</f>
        <v/>
      </c>
      <c r="D20" s="571">
        <f t="shared" ref="D20:D32" ca="1" si="9">IF(COUNTIF(INDIRECT("'"&amp;D$3&amp;"'!A1:A100"),$A20)=0,0,INDEX(INDIRECT("'"&amp;D$3&amp;"'!A1:Z100"),MATCH($A20,INDIRECT("'"&amp;D$3&amp;"'!A1:A100"),0),MATCH("Marinier",INDIRECT("'"&amp;$F$3&amp;"'!A2:Z2"),0)))</f>
        <v>0</v>
      </c>
      <c r="E20" s="572">
        <f t="shared" ref="E20:E38" ca="1" si="10">IF(COUNTIF(INDIRECT("'"&amp;E$3&amp;"'!A1:A100"),$A20)=0,0,INDEX(INDIRECT("'"&amp;E$3&amp;"'!A1:Z100"),MATCH($A20,INDIRECT("'"&amp;E$3&amp;"'!A1:A100"),0),MATCH("Marinier",INDIRECT("'"&amp;E$3&amp;"'!A2:Z2"),0)))</f>
        <v>0</v>
      </c>
      <c r="F20" s="571">
        <f t="shared" ref="F20:P32" ca="1" si="11">IF(COUNTIF(INDIRECT("'"&amp;F$3&amp;"'!A1:A100"),$A20)=0,0,INDEX(INDIRECT("'"&amp;F$3&amp;"'!A1:Z100"),MATCH($A20,INDIRECT("'"&amp;F$3&amp;"'!A1:A100"),0),MATCH("Marinier",INDIRECT("'"&amp;$F$3&amp;"'!A2:Z2"),0)))</f>
        <v>0</v>
      </c>
      <c r="G20" s="571">
        <f t="shared" ca="1" si="11"/>
        <v>0</v>
      </c>
      <c r="H20" s="571">
        <f t="shared" ca="1" si="11"/>
        <v>0</v>
      </c>
      <c r="I20" s="571">
        <f t="shared" ca="1" si="11"/>
        <v>0</v>
      </c>
      <c r="J20" s="571">
        <f t="shared" ca="1" si="11"/>
        <v>0</v>
      </c>
      <c r="K20" s="571">
        <f t="shared" ca="1" si="11"/>
        <v>0</v>
      </c>
      <c r="L20" s="571">
        <f t="shared" ca="1" si="11"/>
        <v>0</v>
      </c>
      <c r="M20" s="571">
        <f t="shared" ca="1" si="11"/>
        <v>0</v>
      </c>
      <c r="N20" s="571">
        <f t="shared" ca="1" si="11"/>
        <v>0</v>
      </c>
      <c r="O20" s="571">
        <f t="shared" ca="1" si="11"/>
        <v>0</v>
      </c>
      <c r="P20" s="571">
        <f t="shared" ca="1" si="11"/>
        <v>0</v>
      </c>
      <c r="Q20" s="575">
        <f t="shared" ref="Q20:Q38" ca="1" si="12">SUM(E20:P20)</f>
        <v>0</v>
      </c>
      <c r="R20" s="576">
        <f t="shared" ref="R20:R38" ca="1" si="13">RANK(Q20,$Q$20:$Q$38)</f>
        <v>1</v>
      </c>
    </row>
    <row r="21" spans="1:18" ht="12.6" customHeight="1">
      <c r="A21" s="582"/>
      <c r="B21" s="578" t="str">
        <f t="shared" si="7"/>
        <v/>
      </c>
      <c r="C21" s="578" t="str">
        <f t="shared" si="8"/>
        <v/>
      </c>
      <c r="D21" s="571">
        <f t="shared" ca="1" si="9"/>
        <v>0</v>
      </c>
      <c r="E21" s="570">
        <f t="shared" ca="1" si="10"/>
        <v>0</v>
      </c>
      <c r="F21" s="571">
        <f t="shared" ca="1" si="11"/>
        <v>0</v>
      </c>
      <c r="G21" s="571">
        <f t="shared" ca="1" si="11"/>
        <v>0</v>
      </c>
      <c r="H21" s="571">
        <f t="shared" ca="1" si="11"/>
        <v>0</v>
      </c>
      <c r="I21" s="571">
        <f t="shared" ca="1" si="11"/>
        <v>0</v>
      </c>
      <c r="J21" s="571">
        <f t="shared" ca="1" si="11"/>
        <v>0</v>
      </c>
      <c r="K21" s="571">
        <f t="shared" ca="1" si="11"/>
        <v>0</v>
      </c>
      <c r="L21" s="571">
        <f t="shared" ca="1" si="11"/>
        <v>0</v>
      </c>
      <c r="M21" s="571">
        <f t="shared" ca="1" si="11"/>
        <v>0</v>
      </c>
      <c r="N21" s="571">
        <f t="shared" ca="1" si="11"/>
        <v>0</v>
      </c>
      <c r="O21" s="571">
        <f t="shared" ca="1" si="11"/>
        <v>0</v>
      </c>
      <c r="P21" s="571">
        <f t="shared" ca="1" si="11"/>
        <v>0</v>
      </c>
      <c r="Q21" s="580">
        <f t="shared" ca="1" si="12"/>
        <v>0</v>
      </c>
      <c r="R21" s="581">
        <f t="shared" ca="1" si="13"/>
        <v>1</v>
      </c>
    </row>
    <row r="22" spans="1:18" ht="12.6" customHeight="1">
      <c r="A22" s="577"/>
      <c r="B22" s="578" t="str">
        <f t="shared" si="7"/>
        <v/>
      </c>
      <c r="C22" s="578" t="str">
        <f t="shared" si="8"/>
        <v/>
      </c>
      <c r="D22" s="571">
        <f t="shared" ca="1" si="9"/>
        <v>0</v>
      </c>
      <c r="E22" s="570">
        <f t="shared" ca="1" si="10"/>
        <v>0</v>
      </c>
      <c r="F22" s="571">
        <f t="shared" ca="1" si="11"/>
        <v>0</v>
      </c>
      <c r="G22" s="571">
        <f t="shared" ca="1" si="11"/>
        <v>0</v>
      </c>
      <c r="H22" s="571">
        <f t="shared" ca="1" si="11"/>
        <v>0</v>
      </c>
      <c r="I22" s="571">
        <f t="shared" ca="1" si="11"/>
        <v>0</v>
      </c>
      <c r="J22" s="571">
        <f t="shared" ca="1" si="11"/>
        <v>0</v>
      </c>
      <c r="K22" s="571">
        <f t="shared" ca="1" si="11"/>
        <v>0</v>
      </c>
      <c r="L22" s="571">
        <f t="shared" ca="1" si="11"/>
        <v>0</v>
      </c>
      <c r="M22" s="571">
        <f t="shared" ca="1" si="11"/>
        <v>0</v>
      </c>
      <c r="N22" s="571">
        <f t="shared" ca="1" si="11"/>
        <v>0</v>
      </c>
      <c r="O22" s="571">
        <f t="shared" ca="1" si="11"/>
        <v>0</v>
      </c>
      <c r="P22" s="571">
        <f t="shared" ca="1" si="11"/>
        <v>0</v>
      </c>
      <c r="Q22" s="580">
        <f t="shared" ca="1" si="12"/>
        <v>0</v>
      </c>
      <c r="R22" s="581">
        <f t="shared" ca="1" si="13"/>
        <v>1</v>
      </c>
    </row>
    <row r="23" spans="1:18" ht="12.6" customHeight="1">
      <c r="A23" s="577"/>
      <c r="B23" s="578" t="str">
        <f t="shared" si="7"/>
        <v/>
      </c>
      <c r="C23" s="578" t="str">
        <f t="shared" si="8"/>
        <v/>
      </c>
      <c r="D23" s="571">
        <f t="shared" ca="1" si="9"/>
        <v>0</v>
      </c>
      <c r="E23" s="570">
        <f t="shared" ca="1" si="10"/>
        <v>0</v>
      </c>
      <c r="F23" s="571">
        <f t="shared" ca="1" si="11"/>
        <v>0</v>
      </c>
      <c r="G23" s="571">
        <f t="shared" ca="1" si="11"/>
        <v>0</v>
      </c>
      <c r="H23" s="571">
        <f t="shared" ca="1" si="11"/>
        <v>0</v>
      </c>
      <c r="I23" s="571">
        <f t="shared" ca="1" si="11"/>
        <v>0</v>
      </c>
      <c r="J23" s="571">
        <f t="shared" ca="1" si="11"/>
        <v>0</v>
      </c>
      <c r="K23" s="571">
        <f t="shared" ca="1" si="11"/>
        <v>0</v>
      </c>
      <c r="L23" s="571">
        <f t="shared" ca="1" si="11"/>
        <v>0</v>
      </c>
      <c r="M23" s="571">
        <f t="shared" ca="1" si="11"/>
        <v>0</v>
      </c>
      <c r="N23" s="571">
        <f t="shared" ca="1" si="11"/>
        <v>0</v>
      </c>
      <c r="O23" s="571">
        <f t="shared" ca="1" si="11"/>
        <v>0</v>
      </c>
      <c r="P23" s="571">
        <f t="shared" ca="1" si="11"/>
        <v>0</v>
      </c>
      <c r="Q23" s="580">
        <f t="shared" ca="1" si="12"/>
        <v>0</v>
      </c>
      <c r="R23" s="581">
        <f t="shared" ca="1" si="13"/>
        <v>1</v>
      </c>
    </row>
    <row r="24" spans="1:18" ht="12.6" customHeight="1">
      <c r="A24" s="577"/>
      <c r="B24" s="578" t="str">
        <f t="shared" si="7"/>
        <v/>
      </c>
      <c r="C24" s="578" t="str">
        <f t="shared" si="8"/>
        <v/>
      </c>
      <c r="D24" s="571">
        <f t="shared" ca="1" si="9"/>
        <v>0</v>
      </c>
      <c r="E24" s="570">
        <f t="shared" ca="1" si="10"/>
        <v>0</v>
      </c>
      <c r="F24" s="571">
        <f t="shared" ca="1" si="11"/>
        <v>0</v>
      </c>
      <c r="G24" s="571">
        <f t="shared" ca="1" si="11"/>
        <v>0</v>
      </c>
      <c r="H24" s="571">
        <f t="shared" ca="1" si="11"/>
        <v>0</v>
      </c>
      <c r="I24" s="571">
        <f t="shared" ca="1" si="11"/>
        <v>0</v>
      </c>
      <c r="J24" s="571">
        <f t="shared" ca="1" si="11"/>
        <v>0</v>
      </c>
      <c r="K24" s="571">
        <f t="shared" ca="1" si="11"/>
        <v>0</v>
      </c>
      <c r="L24" s="571">
        <f t="shared" ca="1" si="11"/>
        <v>0</v>
      </c>
      <c r="M24" s="571">
        <f t="shared" ca="1" si="11"/>
        <v>0</v>
      </c>
      <c r="N24" s="571">
        <f t="shared" ca="1" si="11"/>
        <v>0</v>
      </c>
      <c r="O24" s="571">
        <f t="shared" ca="1" si="11"/>
        <v>0</v>
      </c>
      <c r="P24" s="571">
        <f t="shared" ca="1" si="11"/>
        <v>0</v>
      </c>
      <c r="Q24" s="580">
        <f t="shared" ca="1" si="12"/>
        <v>0</v>
      </c>
      <c r="R24" s="581">
        <f t="shared" ca="1" si="13"/>
        <v>1</v>
      </c>
    </row>
    <row r="25" spans="1:18" ht="12.6" customHeight="1">
      <c r="A25" s="582"/>
      <c r="B25" s="578" t="str">
        <f t="shared" si="7"/>
        <v/>
      </c>
      <c r="C25" s="578" t="str">
        <f t="shared" si="8"/>
        <v/>
      </c>
      <c r="D25" s="571">
        <f t="shared" ca="1" si="9"/>
        <v>0</v>
      </c>
      <c r="E25" s="570">
        <f t="shared" ca="1" si="10"/>
        <v>0</v>
      </c>
      <c r="F25" s="571">
        <f t="shared" ca="1" si="11"/>
        <v>0</v>
      </c>
      <c r="G25" s="571">
        <f t="shared" ca="1" si="11"/>
        <v>0</v>
      </c>
      <c r="H25" s="571">
        <f t="shared" ca="1" si="11"/>
        <v>0</v>
      </c>
      <c r="I25" s="571">
        <f t="shared" ca="1" si="11"/>
        <v>0</v>
      </c>
      <c r="J25" s="571">
        <f t="shared" ca="1" si="11"/>
        <v>0</v>
      </c>
      <c r="K25" s="571">
        <f t="shared" ca="1" si="11"/>
        <v>0</v>
      </c>
      <c r="L25" s="571">
        <f t="shared" ca="1" si="11"/>
        <v>0</v>
      </c>
      <c r="M25" s="571">
        <f t="shared" ca="1" si="11"/>
        <v>0</v>
      </c>
      <c r="N25" s="571">
        <f t="shared" ca="1" si="11"/>
        <v>0</v>
      </c>
      <c r="O25" s="571">
        <f t="shared" ca="1" si="11"/>
        <v>0</v>
      </c>
      <c r="P25" s="571">
        <f t="shared" ca="1" si="11"/>
        <v>0</v>
      </c>
      <c r="Q25" s="580">
        <f t="shared" ca="1" si="12"/>
        <v>0</v>
      </c>
      <c r="R25" s="581">
        <f t="shared" ca="1" si="13"/>
        <v>1</v>
      </c>
    </row>
    <row r="26" spans="1:18" ht="12.6" customHeight="1">
      <c r="A26" s="577"/>
      <c r="B26" s="578" t="str">
        <f t="shared" si="7"/>
        <v/>
      </c>
      <c r="C26" s="578" t="str">
        <f t="shared" si="8"/>
        <v/>
      </c>
      <c r="D26" s="571">
        <f t="shared" ca="1" si="9"/>
        <v>0</v>
      </c>
      <c r="E26" s="570">
        <f t="shared" ca="1" si="10"/>
        <v>0</v>
      </c>
      <c r="F26" s="571">
        <f t="shared" ca="1" si="11"/>
        <v>0</v>
      </c>
      <c r="G26" s="571">
        <f t="shared" ca="1" si="11"/>
        <v>0</v>
      </c>
      <c r="H26" s="571">
        <f t="shared" ca="1" si="11"/>
        <v>0</v>
      </c>
      <c r="I26" s="571">
        <f t="shared" ca="1" si="11"/>
        <v>0</v>
      </c>
      <c r="J26" s="571">
        <f t="shared" ca="1" si="11"/>
        <v>0</v>
      </c>
      <c r="K26" s="571">
        <f t="shared" ca="1" si="11"/>
        <v>0</v>
      </c>
      <c r="L26" s="571">
        <f t="shared" ca="1" si="11"/>
        <v>0</v>
      </c>
      <c r="M26" s="571">
        <f t="shared" ca="1" si="11"/>
        <v>0</v>
      </c>
      <c r="N26" s="571">
        <f t="shared" ca="1" si="11"/>
        <v>0</v>
      </c>
      <c r="O26" s="571">
        <f t="shared" ca="1" si="11"/>
        <v>0</v>
      </c>
      <c r="P26" s="571">
        <f t="shared" ca="1" si="11"/>
        <v>0</v>
      </c>
      <c r="Q26" s="580">
        <f t="shared" ca="1" si="12"/>
        <v>0</v>
      </c>
      <c r="R26" s="581">
        <f t="shared" ca="1" si="13"/>
        <v>1</v>
      </c>
    </row>
    <row r="27" spans="1:18" ht="12.6" customHeight="1">
      <c r="A27" s="577"/>
      <c r="B27" s="578" t="str">
        <f t="shared" si="7"/>
        <v/>
      </c>
      <c r="C27" s="578" t="str">
        <f t="shared" si="8"/>
        <v/>
      </c>
      <c r="D27" s="571">
        <f t="shared" ca="1" si="9"/>
        <v>0</v>
      </c>
      <c r="E27" s="570">
        <f t="shared" ca="1" si="10"/>
        <v>0</v>
      </c>
      <c r="F27" s="571">
        <f t="shared" ca="1" si="11"/>
        <v>0</v>
      </c>
      <c r="G27" s="571">
        <f t="shared" ca="1" si="11"/>
        <v>0</v>
      </c>
      <c r="H27" s="571">
        <f t="shared" ca="1" si="11"/>
        <v>0</v>
      </c>
      <c r="I27" s="571">
        <f t="shared" ca="1" si="11"/>
        <v>0</v>
      </c>
      <c r="J27" s="571">
        <f t="shared" ca="1" si="11"/>
        <v>0</v>
      </c>
      <c r="K27" s="571">
        <f t="shared" ca="1" si="11"/>
        <v>0</v>
      </c>
      <c r="L27" s="571">
        <f t="shared" ca="1" si="11"/>
        <v>0</v>
      </c>
      <c r="M27" s="571">
        <f t="shared" ca="1" si="11"/>
        <v>0</v>
      </c>
      <c r="N27" s="571">
        <f t="shared" ca="1" si="11"/>
        <v>0</v>
      </c>
      <c r="O27" s="571">
        <f t="shared" ca="1" si="11"/>
        <v>0</v>
      </c>
      <c r="P27" s="571">
        <f t="shared" ca="1" si="11"/>
        <v>0</v>
      </c>
      <c r="Q27" s="580">
        <f t="shared" ca="1" si="12"/>
        <v>0</v>
      </c>
      <c r="R27" s="581">
        <f t="shared" ca="1" si="13"/>
        <v>1</v>
      </c>
    </row>
    <row r="28" spans="1:18" ht="12.6" customHeight="1">
      <c r="A28" s="577"/>
      <c r="B28" s="578" t="str">
        <f t="shared" si="7"/>
        <v/>
      </c>
      <c r="C28" s="578" t="str">
        <f t="shared" si="8"/>
        <v/>
      </c>
      <c r="D28" s="571">
        <f t="shared" ca="1" si="9"/>
        <v>0</v>
      </c>
      <c r="E28" s="570">
        <f t="shared" ca="1" si="10"/>
        <v>0</v>
      </c>
      <c r="F28" s="571">
        <f t="shared" ca="1" si="11"/>
        <v>0</v>
      </c>
      <c r="G28" s="571">
        <f t="shared" ca="1" si="11"/>
        <v>0</v>
      </c>
      <c r="H28" s="571">
        <f t="shared" ca="1" si="11"/>
        <v>0</v>
      </c>
      <c r="I28" s="571">
        <f t="shared" ca="1" si="11"/>
        <v>0</v>
      </c>
      <c r="J28" s="571">
        <f t="shared" ca="1" si="11"/>
        <v>0</v>
      </c>
      <c r="K28" s="571">
        <f t="shared" ca="1" si="11"/>
        <v>0</v>
      </c>
      <c r="L28" s="571">
        <f t="shared" ca="1" si="11"/>
        <v>0</v>
      </c>
      <c r="M28" s="571">
        <f t="shared" ca="1" si="11"/>
        <v>0</v>
      </c>
      <c r="N28" s="571">
        <f t="shared" ca="1" si="11"/>
        <v>0</v>
      </c>
      <c r="O28" s="571">
        <f t="shared" ca="1" si="11"/>
        <v>0</v>
      </c>
      <c r="P28" s="571">
        <f t="shared" ca="1" si="11"/>
        <v>0</v>
      </c>
      <c r="Q28" s="580">
        <f t="shared" ca="1" si="12"/>
        <v>0</v>
      </c>
      <c r="R28" s="581">
        <f t="shared" ca="1" si="13"/>
        <v>1</v>
      </c>
    </row>
    <row r="29" spans="1:18" ht="12.6" customHeight="1">
      <c r="A29" s="577"/>
      <c r="B29" s="578" t="str">
        <f t="shared" si="7"/>
        <v/>
      </c>
      <c r="C29" s="578" t="str">
        <f t="shared" si="8"/>
        <v/>
      </c>
      <c r="D29" s="571">
        <f t="shared" ca="1" si="9"/>
        <v>0</v>
      </c>
      <c r="E29" s="570">
        <f t="shared" ca="1" si="10"/>
        <v>0</v>
      </c>
      <c r="F29" s="571">
        <f t="shared" ca="1" si="11"/>
        <v>0</v>
      </c>
      <c r="G29" s="571">
        <f t="shared" ca="1" si="11"/>
        <v>0</v>
      </c>
      <c r="H29" s="571">
        <f t="shared" ca="1" si="11"/>
        <v>0</v>
      </c>
      <c r="I29" s="571">
        <f t="shared" ca="1" si="11"/>
        <v>0</v>
      </c>
      <c r="J29" s="571">
        <f t="shared" ca="1" si="11"/>
        <v>0</v>
      </c>
      <c r="K29" s="571">
        <f t="shared" ca="1" si="11"/>
        <v>0</v>
      </c>
      <c r="L29" s="571">
        <f t="shared" ca="1" si="11"/>
        <v>0</v>
      </c>
      <c r="M29" s="571">
        <f t="shared" ca="1" si="11"/>
        <v>0</v>
      </c>
      <c r="N29" s="571">
        <f t="shared" ca="1" si="11"/>
        <v>0</v>
      </c>
      <c r="O29" s="571">
        <f t="shared" ca="1" si="11"/>
        <v>0</v>
      </c>
      <c r="P29" s="571">
        <f t="shared" ca="1" si="11"/>
        <v>0</v>
      </c>
      <c r="Q29" s="580">
        <f t="shared" ca="1" si="12"/>
        <v>0</v>
      </c>
      <c r="R29" s="581">
        <f t="shared" ca="1" si="13"/>
        <v>1</v>
      </c>
    </row>
    <row r="30" spans="1:18" ht="12.6" customHeight="1">
      <c r="A30" s="577"/>
      <c r="B30" s="578" t="str">
        <f t="shared" si="7"/>
        <v/>
      </c>
      <c r="C30" s="578" t="str">
        <f t="shared" si="8"/>
        <v/>
      </c>
      <c r="D30" s="571">
        <f t="shared" ca="1" si="9"/>
        <v>0</v>
      </c>
      <c r="E30" s="570">
        <f t="shared" ca="1" si="10"/>
        <v>0</v>
      </c>
      <c r="F30" s="571">
        <f t="shared" ca="1" si="11"/>
        <v>0</v>
      </c>
      <c r="G30" s="571">
        <f t="shared" ca="1" si="11"/>
        <v>0</v>
      </c>
      <c r="H30" s="571">
        <f t="shared" ca="1" si="11"/>
        <v>0</v>
      </c>
      <c r="I30" s="571">
        <f t="shared" ca="1" si="11"/>
        <v>0</v>
      </c>
      <c r="J30" s="571">
        <f t="shared" ca="1" si="11"/>
        <v>0</v>
      </c>
      <c r="K30" s="571">
        <f t="shared" ca="1" si="11"/>
        <v>0</v>
      </c>
      <c r="L30" s="571">
        <f t="shared" ca="1" si="11"/>
        <v>0</v>
      </c>
      <c r="M30" s="571">
        <f t="shared" ca="1" si="11"/>
        <v>0</v>
      </c>
      <c r="N30" s="571">
        <f t="shared" ca="1" si="11"/>
        <v>0</v>
      </c>
      <c r="O30" s="571">
        <f t="shared" ca="1" si="11"/>
        <v>0</v>
      </c>
      <c r="P30" s="571">
        <f t="shared" ca="1" si="11"/>
        <v>0</v>
      </c>
      <c r="Q30" s="580">
        <f t="shared" ca="1" si="12"/>
        <v>0</v>
      </c>
      <c r="R30" s="581">
        <f t="shared" ca="1" si="13"/>
        <v>1</v>
      </c>
    </row>
    <row r="31" spans="1:18" ht="12.6" customHeight="1">
      <c r="A31" s="582"/>
      <c r="B31" s="578" t="str">
        <f t="shared" si="7"/>
        <v/>
      </c>
      <c r="C31" s="578" t="str">
        <f t="shared" si="8"/>
        <v/>
      </c>
      <c r="D31" s="571">
        <f t="shared" ca="1" si="9"/>
        <v>0</v>
      </c>
      <c r="E31" s="570">
        <f t="shared" ca="1" si="10"/>
        <v>0</v>
      </c>
      <c r="F31" s="571">
        <f t="shared" ca="1" si="11"/>
        <v>0</v>
      </c>
      <c r="G31" s="571">
        <f t="shared" ca="1" si="11"/>
        <v>0</v>
      </c>
      <c r="H31" s="571">
        <f t="shared" ca="1" si="11"/>
        <v>0</v>
      </c>
      <c r="I31" s="571">
        <f t="shared" ca="1" si="11"/>
        <v>0</v>
      </c>
      <c r="J31" s="571">
        <f t="shared" ca="1" si="11"/>
        <v>0</v>
      </c>
      <c r="K31" s="571">
        <f t="shared" ca="1" si="11"/>
        <v>0</v>
      </c>
      <c r="L31" s="571">
        <f t="shared" ca="1" si="11"/>
        <v>0</v>
      </c>
      <c r="M31" s="571">
        <f t="shared" ca="1" si="11"/>
        <v>0</v>
      </c>
      <c r="N31" s="571">
        <f t="shared" ca="1" si="11"/>
        <v>0</v>
      </c>
      <c r="O31" s="571">
        <f t="shared" ca="1" si="11"/>
        <v>0</v>
      </c>
      <c r="P31" s="571">
        <f t="shared" ca="1" si="11"/>
        <v>0</v>
      </c>
      <c r="Q31" s="580">
        <f t="shared" ca="1" si="12"/>
        <v>0</v>
      </c>
      <c r="R31" s="581">
        <f t="shared" ca="1" si="13"/>
        <v>1</v>
      </c>
    </row>
    <row r="32" spans="1:18" ht="12.6" customHeight="1">
      <c r="A32" s="577"/>
      <c r="B32" s="578" t="str">
        <f t="shared" si="7"/>
        <v/>
      </c>
      <c r="C32" s="578" t="str">
        <f t="shared" si="8"/>
        <v/>
      </c>
      <c r="D32" s="571">
        <f t="shared" ca="1" si="9"/>
        <v>0</v>
      </c>
      <c r="E32" s="570">
        <f t="shared" ca="1" si="10"/>
        <v>0</v>
      </c>
      <c r="F32" s="571">
        <f t="shared" ca="1" si="11"/>
        <v>0</v>
      </c>
      <c r="G32" s="571">
        <f t="shared" ca="1" si="11"/>
        <v>0</v>
      </c>
      <c r="H32" s="571">
        <f t="shared" ca="1" si="11"/>
        <v>0</v>
      </c>
      <c r="I32" s="571">
        <f t="shared" ca="1" si="11"/>
        <v>0</v>
      </c>
      <c r="J32" s="571">
        <f t="shared" ca="1" si="11"/>
        <v>0</v>
      </c>
      <c r="K32" s="571">
        <f t="shared" ca="1" si="11"/>
        <v>0</v>
      </c>
      <c r="L32" s="571">
        <f t="shared" ca="1" si="11"/>
        <v>0</v>
      </c>
      <c r="M32" s="571">
        <f t="shared" ca="1" si="11"/>
        <v>0</v>
      </c>
      <c r="N32" s="571">
        <f t="shared" ca="1" si="11"/>
        <v>0</v>
      </c>
      <c r="O32" s="571">
        <f t="shared" ca="1" si="11"/>
        <v>0</v>
      </c>
      <c r="P32" s="571">
        <f t="shared" ca="1" si="11"/>
        <v>0</v>
      </c>
      <c r="Q32" s="580">
        <f t="shared" ca="1" si="12"/>
        <v>0</v>
      </c>
      <c r="R32" s="581">
        <f t="shared" ca="1" si="13"/>
        <v>1</v>
      </c>
    </row>
    <row r="33" spans="1:18" ht="12.6" customHeight="1">
      <c r="A33" s="582"/>
      <c r="B33" s="578" t="str">
        <f t="shared" si="7"/>
        <v/>
      </c>
      <c r="C33" s="578" t="str">
        <f t="shared" si="8"/>
        <v/>
      </c>
      <c r="D33" s="571">
        <f t="shared" ref="D33:F38" ca="1" si="14">IF(COUNTIF(INDIRECT("'"&amp;D$3&amp;"'!A1:A100"),$A33)=0,0,INDEX(INDIRECT("'"&amp;D$3&amp;"'!A1:Z100"),MATCH($A33,INDIRECT("'"&amp;D$3&amp;"'!A1:A100"),0),MATCH("Marinier",INDIRECT("'"&amp;$F$3&amp;"'!A2:Z2"),0)))</f>
        <v>0</v>
      </c>
      <c r="E33" s="570">
        <f t="shared" ca="1" si="10"/>
        <v>0</v>
      </c>
      <c r="F33" s="571">
        <f t="shared" ca="1" si="14"/>
        <v>0</v>
      </c>
      <c r="G33" s="571">
        <f t="shared" ref="G33:P38" ca="1" si="15">IF(COUNTIF(INDIRECT("'"&amp;G$3&amp;"'!A1:A100"),$A33)=0,0,INDEX(INDIRECT("'"&amp;G$3&amp;"'!A1:Z100"),MATCH($A33,INDIRECT("'"&amp;G$3&amp;"'!A1:A100"),0),MATCH("Marinier",INDIRECT("'"&amp;$F$3&amp;"'!A2:Z2"),0)))</f>
        <v>0</v>
      </c>
      <c r="H33" s="571">
        <f t="shared" ca="1" si="15"/>
        <v>0</v>
      </c>
      <c r="I33" s="571">
        <f t="shared" ca="1" si="15"/>
        <v>0</v>
      </c>
      <c r="J33" s="571">
        <f t="shared" ca="1" si="15"/>
        <v>0</v>
      </c>
      <c r="K33" s="571">
        <f t="shared" ca="1" si="15"/>
        <v>0</v>
      </c>
      <c r="L33" s="571">
        <f t="shared" ca="1" si="15"/>
        <v>0</v>
      </c>
      <c r="M33" s="571">
        <f t="shared" ca="1" si="15"/>
        <v>0</v>
      </c>
      <c r="N33" s="571">
        <f t="shared" ca="1" si="15"/>
        <v>0</v>
      </c>
      <c r="O33" s="571">
        <f t="shared" ca="1" si="15"/>
        <v>0</v>
      </c>
      <c r="P33" s="571">
        <f t="shared" ca="1" si="15"/>
        <v>0</v>
      </c>
      <c r="Q33" s="580">
        <f t="shared" ca="1" si="12"/>
        <v>0</v>
      </c>
      <c r="R33" s="581">
        <f t="shared" ca="1" si="13"/>
        <v>1</v>
      </c>
    </row>
    <row r="34" spans="1:18" ht="12.6" customHeight="1">
      <c r="A34" s="577"/>
      <c r="B34" s="578" t="str">
        <f t="shared" si="7"/>
        <v/>
      </c>
      <c r="C34" s="578" t="str">
        <f t="shared" si="8"/>
        <v/>
      </c>
      <c r="D34" s="571">
        <f t="shared" ca="1" si="14"/>
        <v>0</v>
      </c>
      <c r="E34" s="570">
        <f t="shared" ca="1" si="10"/>
        <v>0</v>
      </c>
      <c r="F34" s="571">
        <f t="shared" ca="1" si="14"/>
        <v>0</v>
      </c>
      <c r="G34" s="571">
        <f t="shared" ca="1" si="15"/>
        <v>0</v>
      </c>
      <c r="H34" s="571">
        <f t="shared" ca="1" si="15"/>
        <v>0</v>
      </c>
      <c r="I34" s="571">
        <f t="shared" ca="1" si="15"/>
        <v>0</v>
      </c>
      <c r="J34" s="571">
        <f t="shared" ca="1" si="15"/>
        <v>0</v>
      </c>
      <c r="K34" s="571">
        <f t="shared" ca="1" si="15"/>
        <v>0</v>
      </c>
      <c r="L34" s="571">
        <f t="shared" ca="1" si="15"/>
        <v>0</v>
      </c>
      <c r="M34" s="571">
        <f t="shared" ca="1" si="15"/>
        <v>0</v>
      </c>
      <c r="N34" s="571">
        <f t="shared" ca="1" si="15"/>
        <v>0</v>
      </c>
      <c r="O34" s="571">
        <f t="shared" ca="1" si="15"/>
        <v>0</v>
      </c>
      <c r="P34" s="571">
        <f t="shared" ca="1" si="15"/>
        <v>0</v>
      </c>
      <c r="Q34" s="580">
        <f t="shared" ca="1" si="12"/>
        <v>0</v>
      </c>
      <c r="R34" s="581">
        <f t="shared" ca="1" si="13"/>
        <v>1</v>
      </c>
    </row>
    <row r="35" spans="1:18" ht="12.6" customHeight="1">
      <c r="A35" s="582"/>
      <c r="B35" s="578" t="str">
        <f t="shared" si="7"/>
        <v/>
      </c>
      <c r="C35" s="578" t="str">
        <f t="shared" si="8"/>
        <v/>
      </c>
      <c r="D35" s="571">
        <f t="shared" ca="1" si="14"/>
        <v>0</v>
      </c>
      <c r="E35" s="570">
        <f t="shared" ca="1" si="10"/>
        <v>0</v>
      </c>
      <c r="F35" s="571">
        <f t="shared" ca="1" si="14"/>
        <v>0</v>
      </c>
      <c r="G35" s="571">
        <f t="shared" ca="1" si="15"/>
        <v>0</v>
      </c>
      <c r="H35" s="571">
        <f t="shared" ca="1" si="15"/>
        <v>0</v>
      </c>
      <c r="I35" s="571">
        <f t="shared" ca="1" si="15"/>
        <v>0</v>
      </c>
      <c r="J35" s="571">
        <f t="shared" ca="1" si="15"/>
        <v>0</v>
      </c>
      <c r="K35" s="571">
        <f t="shared" ca="1" si="15"/>
        <v>0</v>
      </c>
      <c r="L35" s="571">
        <f t="shared" ca="1" si="15"/>
        <v>0</v>
      </c>
      <c r="M35" s="571">
        <f t="shared" ca="1" si="15"/>
        <v>0</v>
      </c>
      <c r="N35" s="571">
        <f t="shared" ca="1" si="15"/>
        <v>0</v>
      </c>
      <c r="O35" s="571">
        <f t="shared" ca="1" si="15"/>
        <v>0</v>
      </c>
      <c r="P35" s="571">
        <f t="shared" ca="1" si="15"/>
        <v>0</v>
      </c>
      <c r="Q35" s="580">
        <f t="shared" ca="1" si="12"/>
        <v>0</v>
      </c>
      <c r="R35" s="581">
        <f t="shared" ca="1" si="13"/>
        <v>1</v>
      </c>
    </row>
    <row r="36" spans="1:18" ht="12.6" customHeight="1">
      <c r="A36" s="577"/>
      <c r="B36" s="578" t="str">
        <f t="shared" si="7"/>
        <v/>
      </c>
      <c r="C36" s="578" t="str">
        <f t="shared" si="8"/>
        <v/>
      </c>
      <c r="D36" s="571">
        <f t="shared" ca="1" si="14"/>
        <v>0</v>
      </c>
      <c r="E36" s="570">
        <f t="shared" ca="1" si="10"/>
        <v>0</v>
      </c>
      <c r="F36" s="571">
        <f t="shared" ca="1" si="14"/>
        <v>0</v>
      </c>
      <c r="G36" s="571">
        <f t="shared" ca="1" si="15"/>
        <v>0</v>
      </c>
      <c r="H36" s="571">
        <f t="shared" ca="1" si="15"/>
        <v>0</v>
      </c>
      <c r="I36" s="571">
        <f t="shared" ca="1" si="15"/>
        <v>0</v>
      </c>
      <c r="J36" s="571">
        <f t="shared" ca="1" si="15"/>
        <v>0</v>
      </c>
      <c r="K36" s="571">
        <f t="shared" ca="1" si="15"/>
        <v>0</v>
      </c>
      <c r="L36" s="571">
        <f t="shared" ca="1" si="15"/>
        <v>0</v>
      </c>
      <c r="M36" s="571">
        <f t="shared" ca="1" si="15"/>
        <v>0</v>
      </c>
      <c r="N36" s="571">
        <f t="shared" ca="1" si="15"/>
        <v>0</v>
      </c>
      <c r="O36" s="571">
        <f t="shared" ca="1" si="15"/>
        <v>0</v>
      </c>
      <c r="P36" s="571">
        <f t="shared" ca="1" si="15"/>
        <v>0</v>
      </c>
      <c r="Q36" s="580">
        <f t="shared" ca="1" si="12"/>
        <v>0</v>
      </c>
      <c r="R36" s="581">
        <f t="shared" ca="1" si="13"/>
        <v>1</v>
      </c>
    </row>
    <row r="37" spans="1:18" ht="12.6" customHeight="1">
      <c r="A37" s="582"/>
      <c r="B37" s="578" t="str">
        <f t="shared" si="7"/>
        <v/>
      </c>
      <c r="C37" s="578" t="str">
        <f t="shared" si="8"/>
        <v/>
      </c>
      <c r="D37" s="571">
        <f t="shared" ca="1" si="14"/>
        <v>0</v>
      </c>
      <c r="E37" s="570">
        <f t="shared" ca="1" si="10"/>
        <v>0</v>
      </c>
      <c r="F37" s="571">
        <f t="shared" ca="1" si="14"/>
        <v>0</v>
      </c>
      <c r="G37" s="571">
        <f t="shared" ca="1" si="15"/>
        <v>0</v>
      </c>
      <c r="H37" s="571">
        <f t="shared" ca="1" si="15"/>
        <v>0</v>
      </c>
      <c r="I37" s="571">
        <f t="shared" ca="1" si="15"/>
        <v>0</v>
      </c>
      <c r="J37" s="571">
        <f t="shared" ca="1" si="15"/>
        <v>0</v>
      </c>
      <c r="K37" s="571">
        <f t="shared" ca="1" si="15"/>
        <v>0</v>
      </c>
      <c r="L37" s="571">
        <f t="shared" ca="1" si="15"/>
        <v>0</v>
      </c>
      <c r="M37" s="571">
        <f t="shared" ca="1" si="15"/>
        <v>0</v>
      </c>
      <c r="N37" s="571">
        <f t="shared" ca="1" si="15"/>
        <v>0</v>
      </c>
      <c r="O37" s="571">
        <f t="shared" ca="1" si="15"/>
        <v>0</v>
      </c>
      <c r="P37" s="571">
        <f t="shared" ca="1" si="15"/>
        <v>0</v>
      </c>
      <c r="Q37" s="580">
        <f t="shared" ca="1" si="12"/>
        <v>0</v>
      </c>
      <c r="R37" s="581">
        <f t="shared" ca="1" si="13"/>
        <v>1</v>
      </c>
    </row>
    <row r="38" spans="1:18" ht="12.6" customHeight="1" thickBot="1">
      <c r="A38" s="577"/>
      <c r="B38" s="578" t="str">
        <f t="shared" si="7"/>
        <v/>
      </c>
      <c r="C38" s="578" t="str">
        <f t="shared" si="8"/>
        <v/>
      </c>
      <c r="D38" s="571">
        <f t="shared" ca="1" si="14"/>
        <v>0</v>
      </c>
      <c r="E38" s="600">
        <f t="shared" ca="1" si="10"/>
        <v>0</v>
      </c>
      <c r="F38" s="571">
        <f t="shared" ca="1" si="14"/>
        <v>0</v>
      </c>
      <c r="G38" s="571">
        <f t="shared" ca="1" si="15"/>
        <v>0</v>
      </c>
      <c r="H38" s="571">
        <f t="shared" ca="1" si="15"/>
        <v>0</v>
      </c>
      <c r="I38" s="571">
        <f t="shared" ca="1" si="15"/>
        <v>0</v>
      </c>
      <c r="J38" s="571">
        <f t="shared" ca="1" si="15"/>
        <v>0</v>
      </c>
      <c r="K38" s="571">
        <f t="shared" ca="1" si="15"/>
        <v>0</v>
      </c>
      <c r="L38" s="571">
        <f t="shared" ca="1" si="15"/>
        <v>0</v>
      </c>
      <c r="M38" s="571">
        <f t="shared" ca="1" si="15"/>
        <v>0</v>
      </c>
      <c r="N38" s="571">
        <f t="shared" ca="1" si="15"/>
        <v>0</v>
      </c>
      <c r="O38" s="571">
        <f t="shared" ca="1" si="15"/>
        <v>0</v>
      </c>
      <c r="P38" s="571">
        <f t="shared" ca="1" si="15"/>
        <v>0</v>
      </c>
      <c r="Q38" s="580">
        <f t="shared" ca="1" si="12"/>
        <v>0</v>
      </c>
      <c r="R38" s="581">
        <f t="shared" ca="1" si="13"/>
        <v>1</v>
      </c>
    </row>
    <row r="39" spans="1:18" ht="22.35" customHeight="1" thickBot="1">
      <c r="A39" s="939" t="s">
        <v>789</v>
      </c>
      <c r="B39" s="931"/>
      <c r="C39" s="931"/>
      <c r="D39" s="931"/>
      <c r="E39" s="931"/>
      <c r="F39" s="931"/>
      <c r="G39" s="931"/>
      <c r="H39" s="931"/>
      <c r="I39" s="931"/>
      <c r="J39" s="931"/>
      <c r="K39" s="931"/>
      <c r="L39" s="931"/>
      <c r="M39" s="931"/>
      <c r="N39" s="931"/>
      <c r="O39" s="931"/>
      <c r="P39" s="931"/>
      <c r="Q39" s="931"/>
      <c r="R39" s="932"/>
    </row>
    <row r="40" spans="1:18" ht="12.6" customHeight="1">
      <c r="A40" s="583"/>
      <c r="B40" s="569" t="str">
        <f t="shared" ref="B40:B66" si="16">IF($A40="","",VLOOKUP($A40,licbarque97,3))</f>
        <v/>
      </c>
      <c r="C40" s="569" t="str">
        <f t="shared" ref="C40:C66" si="17">IF(A40="","",VLOOKUP(A40,licbarque97,5))</f>
        <v/>
      </c>
      <c r="D40" s="571">
        <f t="shared" ref="D40:F66" ca="1" si="18">IF(COUNTIF(INDIRECT("'"&amp;D$3&amp;"'!A1:A100"),$A40)=0,0,INDEX(INDIRECT("'"&amp;D$3&amp;"'!A1:Z100"),MATCH($A40,INDIRECT("'"&amp;D$3&amp;"'!A1:A100"),0),MATCH("Marinier",INDIRECT("'"&amp;$F$3&amp;"'!A2:Z2"),0)))</f>
        <v>0</v>
      </c>
      <c r="E40" s="572">
        <f t="shared" ref="E40:E66" ca="1" si="19">IF(COUNTIF(INDIRECT("'"&amp;E$3&amp;"'!A1:A100"),$A40)=0,0,INDEX(INDIRECT("'"&amp;E$3&amp;"'!A1:Z100"),MATCH($A40,INDIRECT("'"&amp;E$3&amp;"'!A1:A100"),0),MATCH("Marinier",INDIRECT("'"&amp;E$3&amp;"'!A2:Z2"),0)))</f>
        <v>0</v>
      </c>
      <c r="F40" s="571">
        <f t="shared" ca="1" si="18"/>
        <v>0</v>
      </c>
      <c r="G40" s="571">
        <f t="shared" ref="G40:P49" ca="1" si="20">IF(COUNTIF(INDIRECT("'"&amp;G$3&amp;"'!A1:A100"),$A40)=0,0,INDEX(INDIRECT("'"&amp;G$3&amp;"'!A1:Z100"),MATCH($A40,INDIRECT("'"&amp;G$3&amp;"'!A1:A100"),0),MATCH("Marinier",INDIRECT("'"&amp;$F$3&amp;"'!A2:Z2"),0)))</f>
        <v>0</v>
      </c>
      <c r="H40" s="571">
        <f t="shared" ca="1" si="20"/>
        <v>0</v>
      </c>
      <c r="I40" s="571">
        <f t="shared" ca="1" si="20"/>
        <v>0</v>
      </c>
      <c r="J40" s="571">
        <f t="shared" ca="1" si="20"/>
        <v>0</v>
      </c>
      <c r="K40" s="571">
        <f t="shared" ca="1" si="20"/>
        <v>0</v>
      </c>
      <c r="L40" s="571">
        <f t="shared" ca="1" si="20"/>
        <v>0</v>
      </c>
      <c r="M40" s="571">
        <f t="shared" ca="1" si="20"/>
        <v>0</v>
      </c>
      <c r="N40" s="571">
        <f t="shared" ca="1" si="20"/>
        <v>0</v>
      </c>
      <c r="O40" s="571">
        <f t="shared" ca="1" si="20"/>
        <v>0</v>
      </c>
      <c r="P40" s="571">
        <f t="shared" ca="1" si="20"/>
        <v>0</v>
      </c>
      <c r="Q40" s="575">
        <f t="shared" ref="Q40:Q66" ca="1" si="21">SUM(E40:P40)</f>
        <v>0</v>
      </c>
      <c r="R40" s="576">
        <f t="shared" ref="R40:R66" ca="1" si="22">RANK(Q40,$Q$40:$Q$66)</f>
        <v>1</v>
      </c>
    </row>
    <row r="41" spans="1:18" ht="12.6" customHeight="1">
      <c r="A41" s="584"/>
      <c r="B41" s="578" t="str">
        <f t="shared" si="16"/>
        <v/>
      </c>
      <c r="C41" s="578" t="str">
        <f t="shared" si="17"/>
        <v/>
      </c>
      <c r="D41" s="571">
        <f t="shared" ca="1" si="18"/>
        <v>0</v>
      </c>
      <c r="E41" s="570">
        <f t="shared" ca="1" si="19"/>
        <v>0</v>
      </c>
      <c r="F41" s="571">
        <f t="shared" ca="1" si="18"/>
        <v>0</v>
      </c>
      <c r="G41" s="571">
        <f t="shared" ca="1" si="20"/>
        <v>0</v>
      </c>
      <c r="H41" s="571">
        <f t="shared" ca="1" si="20"/>
        <v>0</v>
      </c>
      <c r="I41" s="571">
        <f t="shared" ca="1" si="20"/>
        <v>0</v>
      </c>
      <c r="J41" s="571">
        <f t="shared" ca="1" si="20"/>
        <v>0</v>
      </c>
      <c r="K41" s="571">
        <f t="shared" ca="1" si="20"/>
        <v>0</v>
      </c>
      <c r="L41" s="571">
        <f t="shared" ca="1" si="20"/>
        <v>0</v>
      </c>
      <c r="M41" s="571">
        <f t="shared" ca="1" si="20"/>
        <v>0</v>
      </c>
      <c r="N41" s="571">
        <f t="shared" ca="1" si="20"/>
        <v>0</v>
      </c>
      <c r="O41" s="571">
        <f t="shared" ca="1" si="20"/>
        <v>0</v>
      </c>
      <c r="P41" s="571">
        <f t="shared" ca="1" si="20"/>
        <v>0</v>
      </c>
      <c r="Q41" s="580">
        <f t="shared" ca="1" si="21"/>
        <v>0</v>
      </c>
      <c r="R41" s="581">
        <f t="shared" ca="1" si="22"/>
        <v>1</v>
      </c>
    </row>
    <row r="42" spans="1:18" ht="12.6" customHeight="1">
      <c r="A42" s="584"/>
      <c r="B42" s="578" t="str">
        <f t="shared" si="16"/>
        <v/>
      </c>
      <c r="C42" s="578" t="str">
        <f t="shared" si="17"/>
        <v/>
      </c>
      <c r="D42" s="571">
        <f t="shared" ca="1" si="18"/>
        <v>0</v>
      </c>
      <c r="E42" s="570">
        <f t="shared" ca="1" si="19"/>
        <v>0</v>
      </c>
      <c r="F42" s="571">
        <f t="shared" ca="1" si="18"/>
        <v>0</v>
      </c>
      <c r="G42" s="571">
        <f t="shared" ca="1" si="20"/>
        <v>0</v>
      </c>
      <c r="H42" s="571">
        <f t="shared" ca="1" si="20"/>
        <v>0</v>
      </c>
      <c r="I42" s="571">
        <f t="shared" ca="1" si="20"/>
        <v>0</v>
      </c>
      <c r="J42" s="571">
        <f t="shared" ca="1" si="20"/>
        <v>0</v>
      </c>
      <c r="K42" s="571">
        <f t="shared" ca="1" si="20"/>
        <v>0</v>
      </c>
      <c r="L42" s="571">
        <f t="shared" ca="1" si="20"/>
        <v>0</v>
      </c>
      <c r="M42" s="571">
        <f t="shared" ca="1" si="20"/>
        <v>0</v>
      </c>
      <c r="N42" s="571">
        <f t="shared" ca="1" si="20"/>
        <v>0</v>
      </c>
      <c r="O42" s="571">
        <f t="shared" ca="1" si="20"/>
        <v>0</v>
      </c>
      <c r="P42" s="571">
        <f t="shared" ca="1" si="20"/>
        <v>0</v>
      </c>
      <c r="Q42" s="580">
        <f t="shared" ca="1" si="21"/>
        <v>0</v>
      </c>
      <c r="R42" s="581">
        <f t="shared" ca="1" si="22"/>
        <v>1</v>
      </c>
    </row>
    <row r="43" spans="1:18" ht="12.6" customHeight="1">
      <c r="A43" s="584"/>
      <c r="B43" s="578" t="str">
        <f t="shared" si="16"/>
        <v/>
      </c>
      <c r="C43" s="578" t="str">
        <f t="shared" si="17"/>
        <v/>
      </c>
      <c r="D43" s="571">
        <f t="shared" ca="1" si="18"/>
        <v>0</v>
      </c>
      <c r="E43" s="570">
        <f t="shared" ca="1" si="19"/>
        <v>0</v>
      </c>
      <c r="F43" s="571">
        <f t="shared" ca="1" si="18"/>
        <v>0</v>
      </c>
      <c r="G43" s="571">
        <f t="shared" ca="1" si="20"/>
        <v>0</v>
      </c>
      <c r="H43" s="571">
        <f t="shared" ca="1" si="20"/>
        <v>0</v>
      </c>
      <c r="I43" s="571">
        <f t="shared" ca="1" si="20"/>
        <v>0</v>
      </c>
      <c r="J43" s="571">
        <f t="shared" ca="1" si="20"/>
        <v>0</v>
      </c>
      <c r="K43" s="571">
        <f t="shared" ca="1" si="20"/>
        <v>0</v>
      </c>
      <c r="L43" s="571">
        <f t="shared" ca="1" si="20"/>
        <v>0</v>
      </c>
      <c r="M43" s="571">
        <f t="shared" ca="1" si="20"/>
        <v>0</v>
      </c>
      <c r="N43" s="571">
        <f t="shared" ca="1" si="20"/>
        <v>0</v>
      </c>
      <c r="O43" s="571">
        <f t="shared" ca="1" si="20"/>
        <v>0</v>
      </c>
      <c r="P43" s="571">
        <f t="shared" ca="1" si="20"/>
        <v>0</v>
      </c>
      <c r="Q43" s="580">
        <f t="shared" ca="1" si="21"/>
        <v>0</v>
      </c>
      <c r="R43" s="581">
        <f t="shared" ca="1" si="22"/>
        <v>1</v>
      </c>
    </row>
    <row r="44" spans="1:18" ht="12.6" customHeight="1">
      <c r="A44" s="584"/>
      <c r="B44" s="578" t="str">
        <f t="shared" si="16"/>
        <v/>
      </c>
      <c r="C44" s="578" t="str">
        <f t="shared" si="17"/>
        <v/>
      </c>
      <c r="D44" s="571">
        <f t="shared" ca="1" si="18"/>
        <v>0</v>
      </c>
      <c r="E44" s="570">
        <f t="shared" ca="1" si="19"/>
        <v>0</v>
      </c>
      <c r="F44" s="571">
        <f t="shared" ca="1" si="18"/>
        <v>0</v>
      </c>
      <c r="G44" s="571">
        <f t="shared" ca="1" si="20"/>
        <v>0</v>
      </c>
      <c r="H44" s="571">
        <f t="shared" ca="1" si="20"/>
        <v>0</v>
      </c>
      <c r="I44" s="571">
        <f t="shared" ca="1" si="20"/>
        <v>0</v>
      </c>
      <c r="J44" s="571">
        <f t="shared" ca="1" si="20"/>
        <v>0</v>
      </c>
      <c r="K44" s="571">
        <f t="shared" ca="1" si="20"/>
        <v>0</v>
      </c>
      <c r="L44" s="571">
        <f t="shared" ca="1" si="20"/>
        <v>0</v>
      </c>
      <c r="M44" s="571">
        <f t="shared" ca="1" si="20"/>
        <v>0</v>
      </c>
      <c r="N44" s="571">
        <f t="shared" ca="1" si="20"/>
        <v>0</v>
      </c>
      <c r="O44" s="571">
        <f t="shared" ca="1" si="20"/>
        <v>0</v>
      </c>
      <c r="P44" s="571">
        <f t="shared" ca="1" si="20"/>
        <v>0</v>
      </c>
      <c r="Q44" s="580">
        <f t="shared" ca="1" si="21"/>
        <v>0</v>
      </c>
      <c r="R44" s="581">
        <f t="shared" ca="1" si="22"/>
        <v>1</v>
      </c>
    </row>
    <row r="45" spans="1:18" ht="12.6" customHeight="1">
      <c r="A45" s="584"/>
      <c r="B45" s="578" t="str">
        <f t="shared" si="16"/>
        <v/>
      </c>
      <c r="C45" s="578" t="str">
        <f t="shared" si="17"/>
        <v/>
      </c>
      <c r="D45" s="571">
        <f t="shared" ca="1" si="18"/>
        <v>0</v>
      </c>
      <c r="E45" s="570">
        <f t="shared" ca="1" si="19"/>
        <v>0</v>
      </c>
      <c r="F45" s="571">
        <f t="shared" ca="1" si="18"/>
        <v>0</v>
      </c>
      <c r="G45" s="571">
        <f t="shared" ca="1" si="20"/>
        <v>0</v>
      </c>
      <c r="H45" s="571">
        <f t="shared" ca="1" si="20"/>
        <v>0</v>
      </c>
      <c r="I45" s="571">
        <f t="shared" ca="1" si="20"/>
        <v>0</v>
      </c>
      <c r="J45" s="571">
        <f t="shared" ca="1" si="20"/>
        <v>0</v>
      </c>
      <c r="K45" s="571">
        <f t="shared" ca="1" si="20"/>
        <v>0</v>
      </c>
      <c r="L45" s="571">
        <f t="shared" ca="1" si="20"/>
        <v>0</v>
      </c>
      <c r="M45" s="571">
        <f t="shared" ca="1" si="20"/>
        <v>0</v>
      </c>
      <c r="N45" s="571">
        <f t="shared" ca="1" si="20"/>
        <v>0</v>
      </c>
      <c r="O45" s="571">
        <f t="shared" ca="1" si="20"/>
        <v>0</v>
      </c>
      <c r="P45" s="571">
        <f t="shared" ca="1" si="20"/>
        <v>0</v>
      </c>
      <c r="Q45" s="580">
        <f t="shared" ca="1" si="21"/>
        <v>0</v>
      </c>
      <c r="R45" s="581">
        <f t="shared" ca="1" si="22"/>
        <v>1</v>
      </c>
    </row>
    <row r="46" spans="1:18" ht="12.6" customHeight="1">
      <c r="A46" s="584"/>
      <c r="B46" s="578" t="str">
        <f t="shared" si="16"/>
        <v/>
      </c>
      <c r="C46" s="578" t="str">
        <f t="shared" si="17"/>
        <v/>
      </c>
      <c r="D46" s="571">
        <f t="shared" ca="1" si="18"/>
        <v>0</v>
      </c>
      <c r="E46" s="570">
        <f t="shared" ca="1" si="19"/>
        <v>0</v>
      </c>
      <c r="F46" s="571">
        <f t="shared" ca="1" si="18"/>
        <v>0</v>
      </c>
      <c r="G46" s="571">
        <f t="shared" ca="1" si="20"/>
        <v>0</v>
      </c>
      <c r="H46" s="571">
        <f t="shared" ca="1" si="20"/>
        <v>0</v>
      </c>
      <c r="I46" s="571">
        <f t="shared" ca="1" si="20"/>
        <v>0</v>
      </c>
      <c r="J46" s="571">
        <f t="shared" ca="1" si="20"/>
        <v>0</v>
      </c>
      <c r="K46" s="571">
        <f t="shared" ca="1" si="20"/>
        <v>0</v>
      </c>
      <c r="L46" s="571">
        <f t="shared" ca="1" si="20"/>
        <v>0</v>
      </c>
      <c r="M46" s="571">
        <f t="shared" ca="1" si="20"/>
        <v>0</v>
      </c>
      <c r="N46" s="571">
        <f t="shared" ca="1" si="20"/>
        <v>0</v>
      </c>
      <c r="O46" s="571">
        <f t="shared" ca="1" si="20"/>
        <v>0</v>
      </c>
      <c r="P46" s="571">
        <f t="shared" ca="1" si="20"/>
        <v>0</v>
      </c>
      <c r="Q46" s="580">
        <f t="shared" ca="1" si="21"/>
        <v>0</v>
      </c>
      <c r="R46" s="581">
        <f t="shared" ca="1" si="22"/>
        <v>1</v>
      </c>
    </row>
    <row r="47" spans="1:18" ht="12.6" customHeight="1">
      <c r="A47" s="584"/>
      <c r="B47" s="578" t="str">
        <f t="shared" si="16"/>
        <v/>
      </c>
      <c r="C47" s="578" t="str">
        <f t="shared" si="17"/>
        <v/>
      </c>
      <c r="D47" s="571">
        <f t="shared" ca="1" si="18"/>
        <v>0</v>
      </c>
      <c r="E47" s="570">
        <f t="shared" ca="1" si="19"/>
        <v>0</v>
      </c>
      <c r="F47" s="571">
        <f t="shared" ca="1" si="18"/>
        <v>0</v>
      </c>
      <c r="G47" s="571">
        <f t="shared" ca="1" si="20"/>
        <v>0</v>
      </c>
      <c r="H47" s="571">
        <f t="shared" ca="1" si="20"/>
        <v>0</v>
      </c>
      <c r="I47" s="571">
        <f t="shared" ca="1" si="20"/>
        <v>0</v>
      </c>
      <c r="J47" s="571">
        <f t="shared" ca="1" si="20"/>
        <v>0</v>
      </c>
      <c r="K47" s="571">
        <f t="shared" ca="1" si="20"/>
        <v>0</v>
      </c>
      <c r="L47" s="571">
        <f t="shared" ca="1" si="20"/>
        <v>0</v>
      </c>
      <c r="M47" s="571">
        <f t="shared" ca="1" si="20"/>
        <v>0</v>
      </c>
      <c r="N47" s="571">
        <f t="shared" ca="1" si="20"/>
        <v>0</v>
      </c>
      <c r="O47" s="571">
        <f t="shared" ca="1" si="20"/>
        <v>0</v>
      </c>
      <c r="P47" s="571">
        <f t="shared" ca="1" si="20"/>
        <v>0</v>
      </c>
      <c r="Q47" s="580">
        <f t="shared" ca="1" si="21"/>
        <v>0</v>
      </c>
      <c r="R47" s="581">
        <f t="shared" ca="1" si="22"/>
        <v>1</v>
      </c>
    </row>
    <row r="48" spans="1:18" ht="12.6" customHeight="1">
      <c r="A48" s="584"/>
      <c r="B48" s="578" t="str">
        <f t="shared" si="16"/>
        <v/>
      </c>
      <c r="C48" s="578" t="str">
        <f t="shared" si="17"/>
        <v/>
      </c>
      <c r="D48" s="571">
        <f t="shared" ca="1" si="18"/>
        <v>0</v>
      </c>
      <c r="E48" s="570">
        <f t="shared" ca="1" si="19"/>
        <v>0</v>
      </c>
      <c r="F48" s="571">
        <f t="shared" ca="1" si="18"/>
        <v>0</v>
      </c>
      <c r="G48" s="571">
        <f t="shared" ca="1" si="20"/>
        <v>0</v>
      </c>
      <c r="H48" s="571">
        <f t="shared" ca="1" si="20"/>
        <v>0</v>
      </c>
      <c r="I48" s="571">
        <f t="shared" ca="1" si="20"/>
        <v>0</v>
      </c>
      <c r="J48" s="571">
        <f t="shared" ca="1" si="20"/>
        <v>0</v>
      </c>
      <c r="K48" s="571">
        <f t="shared" ca="1" si="20"/>
        <v>0</v>
      </c>
      <c r="L48" s="571">
        <f t="shared" ca="1" si="20"/>
        <v>0</v>
      </c>
      <c r="M48" s="571">
        <f t="shared" ca="1" si="20"/>
        <v>0</v>
      </c>
      <c r="N48" s="571">
        <f t="shared" ca="1" si="20"/>
        <v>0</v>
      </c>
      <c r="O48" s="571">
        <f t="shared" ca="1" si="20"/>
        <v>0</v>
      </c>
      <c r="P48" s="571">
        <f t="shared" ca="1" si="20"/>
        <v>0</v>
      </c>
      <c r="Q48" s="580">
        <f t="shared" ca="1" si="21"/>
        <v>0</v>
      </c>
      <c r="R48" s="581">
        <f t="shared" ca="1" si="22"/>
        <v>1</v>
      </c>
    </row>
    <row r="49" spans="1:18" ht="12.6" customHeight="1">
      <c r="A49" s="584"/>
      <c r="B49" s="578" t="str">
        <f t="shared" si="16"/>
        <v/>
      </c>
      <c r="C49" s="578" t="str">
        <f t="shared" si="17"/>
        <v/>
      </c>
      <c r="D49" s="571">
        <f t="shared" ca="1" si="18"/>
        <v>0</v>
      </c>
      <c r="E49" s="570">
        <f t="shared" ca="1" si="19"/>
        <v>0</v>
      </c>
      <c r="F49" s="571">
        <f t="shared" ca="1" si="18"/>
        <v>0</v>
      </c>
      <c r="G49" s="571">
        <f t="shared" ca="1" si="20"/>
        <v>0</v>
      </c>
      <c r="H49" s="571">
        <f t="shared" ca="1" si="20"/>
        <v>0</v>
      </c>
      <c r="I49" s="571">
        <f t="shared" ca="1" si="20"/>
        <v>0</v>
      </c>
      <c r="J49" s="571">
        <f t="shared" ca="1" si="20"/>
        <v>0</v>
      </c>
      <c r="K49" s="571">
        <f t="shared" ca="1" si="20"/>
        <v>0</v>
      </c>
      <c r="L49" s="571">
        <f t="shared" ca="1" si="20"/>
        <v>0</v>
      </c>
      <c r="M49" s="571">
        <f t="shared" ca="1" si="20"/>
        <v>0</v>
      </c>
      <c r="N49" s="571">
        <f t="shared" ca="1" si="20"/>
        <v>0</v>
      </c>
      <c r="O49" s="571">
        <f t="shared" ca="1" si="20"/>
        <v>0</v>
      </c>
      <c r="P49" s="571">
        <f t="shared" ca="1" si="20"/>
        <v>0</v>
      </c>
      <c r="Q49" s="580">
        <f t="shared" ca="1" si="21"/>
        <v>0</v>
      </c>
      <c r="R49" s="581">
        <f t="shared" ca="1" si="22"/>
        <v>1</v>
      </c>
    </row>
    <row r="50" spans="1:18" ht="12.6" customHeight="1">
      <c r="A50" s="584"/>
      <c r="B50" s="578" t="str">
        <f t="shared" si="16"/>
        <v/>
      </c>
      <c r="C50" s="578" t="str">
        <f t="shared" si="17"/>
        <v/>
      </c>
      <c r="D50" s="571">
        <f t="shared" ca="1" si="18"/>
        <v>0</v>
      </c>
      <c r="E50" s="570">
        <f t="shared" ca="1" si="19"/>
        <v>0</v>
      </c>
      <c r="F50" s="571">
        <f t="shared" ca="1" si="18"/>
        <v>0</v>
      </c>
      <c r="G50" s="571">
        <f t="shared" ref="G50:P59" ca="1" si="23">IF(COUNTIF(INDIRECT("'"&amp;G$3&amp;"'!A1:A100"),$A50)=0,0,INDEX(INDIRECT("'"&amp;G$3&amp;"'!A1:Z100"),MATCH($A50,INDIRECT("'"&amp;G$3&amp;"'!A1:A100"),0),MATCH("Marinier",INDIRECT("'"&amp;$F$3&amp;"'!A2:Z2"),0)))</f>
        <v>0</v>
      </c>
      <c r="H50" s="571">
        <f t="shared" ca="1" si="23"/>
        <v>0</v>
      </c>
      <c r="I50" s="571">
        <f t="shared" ca="1" si="23"/>
        <v>0</v>
      </c>
      <c r="J50" s="571">
        <f t="shared" ca="1" si="23"/>
        <v>0</v>
      </c>
      <c r="K50" s="571">
        <f t="shared" ca="1" si="23"/>
        <v>0</v>
      </c>
      <c r="L50" s="571">
        <f t="shared" ca="1" si="23"/>
        <v>0</v>
      </c>
      <c r="M50" s="571">
        <f t="shared" ca="1" si="23"/>
        <v>0</v>
      </c>
      <c r="N50" s="571">
        <f t="shared" ca="1" si="23"/>
        <v>0</v>
      </c>
      <c r="O50" s="571">
        <f t="shared" ca="1" si="23"/>
        <v>0</v>
      </c>
      <c r="P50" s="571">
        <f t="shared" ca="1" si="23"/>
        <v>0</v>
      </c>
      <c r="Q50" s="580">
        <f t="shared" ca="1" si="21"/>
        <v>0</v>
      </c>
      <c r="R50" s="581">
        <f t="shared" ca="1" si="22"/>
        <v>1</v>
      </c>
    </row>
    <row r="51" spans="1:18" ht="12.6" customHeight="1">
      <c r="A51" s="584"/>
      <c r="B51" s="578" t="str">
        <f t="shared" si="16"/>
        <v/>
      </c>
      <c r="C51" s="578" t="str">
        <f t="shared" si="17"/>
        <v/>
      </c>
      <c r="D51" s="571">
        <f t="shared" ca="1" si="18"/>
        <v>0</v>
      </c>
      <c r="E51" s="570">
        <f t="shared" ca="1" si="19"/>
        <v>0</v>
      </c>
      <c r="F51" s="571">
        <f t="shared" ca="1" si="18"/>
        <v>0</v>
      </c>
      <c r="G51" s="571">
        <f t="shared" ca="1" si="23"/>
        <v>0</v>
      </c>
      <c r="H51" s="571">
        <f t="shared" ca="1" si="23"/>
        <v>0</v>
      </c>
      <c r="I51" s="571">
        <f t="shared" ca="1" si="23"/>
        <v>0</v>
      </c>
      <c r="J51" s="571">
        <f t="shared" ca="1" si="23"/>
        <v>0</v>
      </c>
      <c r="K51" s="571">
        <f t="shared" ca="1" si="23"/>
        <v>0</v>
      </c>
      <c r="L51" s="571">
        <f t="shared" ca="1" si="23"/>
        <v>0</v>
      </c>
      <c r="M51" s="571">
        <f t="shared" ca="1" si="23"/>
        <v>0</v>
      </c>
      <c r="N51" s="571">
        <f t="shared" ca="1" si="23"/>
        <v>0</v>
      </c>
      <c r="O51" s="571">
        <f t="shared" ca="1" si="23"/>
        <v>0</v>
      </c>
      <c r="P51" s="571">
        <f t="shared" ca="1" si="23"/>
        <v>0</v>
      </c>
      <c r="Q51" s="580">
        <f t="shared" ca="1" si="21"/>
        <v>0</v>
      </c>
      <c r="R51" s="581">
        <f t="shared" ca="1" si="22"/>
        <v>1</v>
      </c>
    </row>
    <row r="52" spans="1:18" ht="12.6" customHeight="1">
      <c r="A52" s="584"/>
      <c r="B52" s="578" t="str">
        <f t="shared" si="16"/>
        <v/>
      </c>
      <c r="C52" s="578" t="str">
        <f t="shared" si="17"/>
        <v/>
      </c>
      <c r="D52" s="571">
        <f t="shared" ca="1" si="18"/>
        <v>0</v>
      </c>
      <c r="E52" s="570">
        <f t="shared" ca="1" si="19"/>
        <v>0</v>
      </c>
      <c r="F52" s="571">
        <f t="shared" ca="1" si="18"/>
        <v>0</v>
      </c>
      <c r="G52" s="571">
        <f t="shared" ca="1" si="23"/>
        <v>0</v>
      </c>
      <c r="H52" s="571">
        <f t="shared" ca="1" si="23"/>
        <v>0</v>
      </c>
      <c r="I52" s="571">
        <f t="shared" ca="1" si="23"/>
        <v>0</v>
      </c>
      <c r="J52" s="571">
        <f t="shared" ca="1" si="23"/>
        <v>0</v>
      </c>
      <c r="K52" s="571">
        <f t="shared" ca="1" si="23"/>
        <v>0</v>
      </c>
      <c r="L52" s="571">
        <f t="shared" ca="1" si="23"/>
        <v>0</v>
      </c>
      <c r="M52" s="571">
        <f t="shared" ca="1" si="23"/>
        <v>0</v>
      </c>
      <c r="N52" s="571">
        <f t="shared" ca="1" si="23"/>
        <v>0</v>
      </c>
      <c r="O52" s="571">
        <f t="shared" ca="1" si="23"/>
        <v>0</v>
      </c>
      <c r="P52" s="571">
        <f t="shared" ca="1" si="23"/>
        <v>0</v>
      </c>
      <c r="Q52" s="580">
        <f t="shared" ca="1" si="21"/>
        <v>0</v>
      </c>
      <c r="R52" s="581">
        <f t="shared" ca="1" si="22"/>
        <v>1</v>
      </c>
    </row>
    <row r="53" spans="1:18" ht="12.6" customHeight="1">
      <c r="A53" s="584"/>
      <c r="B53" s="578" t="str">
        <f t="shared" si="16"/>
        <v/>
      </c>
      <c r="C53" s="578" t="str">
        <f t="shared" si="17"/>
        <v/>
      </c>
      <c r="D53" s="571">
        <f t="shared" ca="1" si="18"/>
        <v>0</v>
      </c>
      <c r="E53" s="570">
        <f t="shared" ca="1" si="19"/>
        <v>0</v>
      </c>
      <c r="F53" s="571">
        <f t="shared" ca="1" si="18"/>
        <v>0</v>
      </c>
      <c r="G53" s="571">
        <f t="shared" ca="1" si="23"/>
        <v>0</v>
      </c>
      <c r="H53" s="571">
        <f t="shared" ca="1" si="23"/>
        <v>0</v>
      </c>
      <c r="I53" s="571">
        <f t="shared" ca="1" si="23"/>
        <v>0</v>
      </c>
      <c r="J53" s="571">
        <f t="shared" ca="1" si="23"/>
        <v>0</v>
      </c>
      <c r="K53" s="571">
        <f t="shared" ca="1" si="23"/>
        <v>0</v>
      </c>
      <c r="L53" s="571">
        <f t="shared" ca="1" si="23"/>
        <v>0</v>
      </c>
      <c r="M53" s="571">
        <f t="shared" ca="1" si="23"/>
        <v>0</v>
      </c>
      <c r="N53" s="571">
        <f t="shared" ca="1" si="23"/>
        <v>0</v>
      </c>
      <c r="O53" s="571">
        <f t="shared" ca="1" si="23"/>
        <v>0</v>
      </c>
      <c r="P53" s="571">
        <f t="shared" ca="1" si="23"/>
        <v>0</v>
      </c>
      <c r="Q53" s="580">
        <f t="shared" ca="1" si="21"/>
        <v>0</v>
      </c>
      <c r="R53" s="581">
        <f t="shared" ca="1" si="22"/>
        <v>1</v>
      </c>
    </row>
    <row r="54" spans="1:18" ht="12.6" customHeight="1">
      <c r="A54" s="584"/>
      <c r="B54" s="578" t="str">
        <f t="shared" si="16"/>
        <v/>
      </c>
      <c r="C54" s="578" t="str">
        <f t="shared" si="17"/>
        <v/>
      </c>
      <c r="D54" s="571">
        <f t="shared" ca="1" si="18"/>
        <v>0</v>
      </c>
      <c r="E54" s="570">
        <f t="shared" ca="1" si="19"/>
        <v>0</v>
      </c>
      <c r="F54" s="571">
        <f t="shared" ca="1" si="18"/>
        <v>0</v>
      </c>
      <c r="G54" s="571">
        <f t="shared" ca="1" si="23"/>
        <v>0</v>
      </c>
      <c r="H54" s="571">
        <f t="shared" ca="1" si="23"/>
        <v>0</v>
      </c>
      <c r="I54" s="571">
        <f t="shared" ca="1" si="23"/>
        <v>0</v>
      </c>
      <c r="J54" s="571">
        <f t="shared" ca="1" si="23"/>
        <v>0</v>
      </c>
      <c r="K54" s="571">
        <f t="shared" ca="1" si="23"/>
        <v>0</v>
      </c>
      <c r="L54" s="571">
        <f t="shared" ca="1" si="23"/>
        <v>0</v>
      </c>
      <c r="M54" s="571">
        <f t="shared" ca="1" si="23"/>
        <v>0</v>
      </c>
      <c r="N54" s="571">
        <f t="shared" ca="1" si="23"/>
        <v>0</v>
      </c>
      <c r="O54" s="571">
        <f t="shared" ca="1" si="23"/>
        <v>0</v>
      </c>
      <c r="P54" s="571">
        <f t="shared" ca="1" si="23"/>
        <v>0</v>
      </c>
      <c r="Q54" s="580">
        <f t="shared" ca="1" si="21"/>
        <v>0</v>
      </c>
      <c r="R54" s="581">
        <f t="shared" ca="1" si="22"/>
        <v>1</v>
      </c>
    </row>
    <row r="55" spans="1:18" ht="12.6" customHeight="1">
      <c r="A55" s="584"/>
      <c r="B55" s="578" t="str">
        <f t="shared" si="16"/>
        <v/>
      </c>
      <c r="C55" s="578" t="str">
        <f t="shared" si="17"/>
        <v/>
      </c>
      <c r="D55" s="571">
        <f t="shared" ca="1" si="18"/>
        <v>0</v>
      </c>
      <c r="E55" s="570">
        <f t="shared" ca="1" si="19"/>
        <v>0</v>
      </c>
      <c r="F55" s="571">
        <f t="shared" ca="1" si="18"/>
        <v>0</v>
      </c>
      <c r="G55" s="571">
        <f t="shared" ca="1" si="23"/>
        <v>0</v>
      </c>
      <c r="H55" s="571">
        <f t="shared" ca="1" si="23"/>
        <v>0</v>
      </c>
      <c r="I55" s="571">
        <f t="shared" ca="1" si="23"/>
        <v>0</v>
      </c>
      <c r="J55" s="571">
        <f t="shared" ca="1" si="23"/>
        <v>0</v>
      </c>
      <c r="K55" s="571">
        <f t="shared" ca="1" si="23"/>
        <v>0</v>
      </c>
      <c r="L55" s="571">
        <f t="shared" ca="1" si="23"/>
        <v>0</v>
      </c>
      <c r="M55" s="571">
        <f t="shared" ca="1" si="23"/>
        <v>0</v>
      </c>
      <c r="N55" s="571">
        <f t="shared" ca="1" si="23"/>
        <v>0</v>
      </c>
      <c r="O55" s="571">
        <f t="shared" ca="1" si="23"/>
        <v>0</v>
      </c>
      <c r="P55" s="571">
        <f t="shared" ca="1" si="23"/>
        <v>0</v>
      </c>
      <c r="Q55" s="580">
        <f t="shared" ca="1" si="21"/>
        <v>0</v>
      </c>
      <c r="R55" s="581">
        <f t="shared" ca="1" si="22"/>
        <v>1</v>
      </c>
    </row>
    <row r="56" spans="1:18" ht="12.6" customHeight="1">
      <c r="A56" s="584"/>
      <c r="B56" s="578" t="str">
        <f t="shared" si="16"/>
        <v/>
      </c>
      <c r="C56" s="578" t="str">
        <f t="shared" si="17"/>
        <v/>
      </c>
      <c r="D56" s="571">
        <f t="shared" ca="1" si="18"/>
        <v>0</v>
      </c>
      <c r="E56" s="570">
        <f t="shared" ca="1" si="19"/>
        <v>0</v>
      </c>
      <c r="F56" s="571">
        <f t="shared" ca="1" si="18"/>
        <v>0</v>
      </c>
      <c r="G56" s="571">
        <f t="shared" ca="1" si="23"/>
        <v>0</v>
      </c>
      <c r="H56" s="571">
        <f t="shared" ca="1" si="23"/>
        <v>0</v>
      </c>
      <c r="I56" s="571">
        <f t="shared" ca="1" si="23"/>
        <v>0</v>
      </c>
      <c r="J56" s="571">
        <f t="shared" ca="1" si="23"/>
        <v>0</v>
      </c>
      <c r="K56" s="571">
        <f t="shared" ca="1" si="23"/>
        <v>0</v>
      </c>
      <c r="L56" s="571">
        <f t="shared" ca="1" si="23"/>
        <v>0</v>
      </c>
      <c r="M56" s="571">
        <f t="shared" ca="1" si="23"/>
        <v>0</v>
      </c>
      <c r="N56" s="571">
        <f t="shared" ca="1" si="23"/>
        <v>0</v>
      </c>
      <c r="O56" s="571">
        <f t="shared" ca="1" si="23"/>
        <v>0</v>
      </c>
      <c r="P56" s="571">
        <f t="shared" ca="1" si="23"/>
        <v>0</v>
      </c>
      <c r="Q56" s="580">
        <f t="shared" ca="1" si="21"/>
        <v>0</v>
      </c>
      <c r="R56" s="581">
        <f t="shared" ca="1" si="22"/>
        <v>1</v>
      </c>
    </row>
    <row r="57" spans="1:18" ht="12.6" customHeight="1">
      <c r="A57" s="584"/>
      <c r="B57" s="578" t="str">
        <f t="shared" si="16"/>
        <v/>
      </c>
      <c r="C57" s="578" t="str">
        <f t="shared" si="17"/>
        <v/>
      </c>
      <c r="D57" s="571">
        <f t="shared" ca="1" si="18"/>
        <v>0</v>
      </c>
      <c r="E57" s="570">
        <f t="shared" ca="1" si="19"/>
        <v>0</v>
      </c>
      <c r="F57" s="571">
        <f t="shared" ca="1" si="18"/>
        <v>0</v>
      </c>
      <c r="G57" s="571">
        <f t="shared" ca="1" si="23"/>
        <v>0</v>
      </c>
      <c r="H57" s="571">
        <f t="shared" ca="1" si="23"/>
        <v>0</v>
      </c>
      <c r="I57" s="571">
        <f t="shared" ca="1" si="23"/>
        <v>0</v>
      </c>
      <c r="J57" s="571">
        <f t="shared" ca="1" si="23"/>
        <v>0</v>
      </c>
      <c r="K57" s="571">
        <f t="shared" ca="1" si="23"/>
        <v>0</v>
      </c>
      <c r="L57" s="571">
        <f t="shared" ca="1" si="23"/>
        <v>0</v>
      </c>
      <c r="M57" s="571">
        <f t="shared" ca="1" si="23"/>
        <v>0</v>
      </c>
      <c r="N57" s="571">
        <f t="shared" ca="1" si="23"/>
        <v>0</v>
      </c>
      <c r="O57" s="571">
        <f t="shared" ca="1" si="23"/>
        <v>0</v>
      </c>
      <c r="P57" s="571">
        <f t="shared" ca="1" si="23"/>
        <v>0</v>
      </c>
      <c r="Q57" s="580">
        <f t="shared" ca="1" si="21"/>
        <v>0</v>
      </c>
      <c r="R57" s="581">
        <f t="shared" ca="1" si="22"/>
        <v>1</v>
      </c>
    </row>
    <row r="58" spans="1:18" ht="12.6" customHeight="1">
      <c r="A58" s="584"/>
      <c r="B58" s="578" t="str">
        <f t="shared" si="16"/>
        <v/>
      </c>
      <c r="C58" s="578" t="str">
        <f t="shared" si="17"/>
        <v/>
      </c>
      <c r="D58" s="571">
        <f t="shared" ca="1" si="18"/>
        <v>0</v>
      </c>
      <c r="E58" s="570">
        <f t="shared" ca="1" si="19"/>
        <v>0</v>
      </c>
      <c r="F58" s="571">
        <f t="shared" ca="1" si="18"/>
        <v>0</v>
      </c>
      <c r="G58" s="571">
        <f t="shared" ca="1" si="23"/>
        <v>0</v>
      </c>
      <c r="H58" s="571">
        <f t="shared" ca="1" si="23"/>
        <v>0</v>
      </c>
      <c r="I58" s="571">
        <f t="shared" ca="1" si="23"/>
        <v>0</v>
      </c>
      <c r="J58" s="571">
        <f t="shared" ca="1" si="23"/>
        <v>0</v>
      </c>
      <c r="K58" s="571">
        <f t="shared" ca="1" si="23"/>
        <v>0</v>
      </c>
      <c r="L58" s="571">
        <f t="shared" ca="1" si="23"/>
        <v>0</v>
      </c>
      <c r="M58" s="571">
        <f t="shared" ca="1" si="23"/>
        <v>0</v>
      </c>
      <c r="N58" s="571">
        <f t="shared" ca="1" si="23"/>
        <v>0</v>
      </c>
      <c r="O58" s="571">
        <f t="shared" ca="1" si="23"/>
        <v>0</v>
      </c>
      <c r="P58" s="571">
        <f t="shared" ca="1" si="23"/>
        <v>0</v>
      </c>
      <c r="Q58" s="580">
        <f t="shared" ca="1" si="21"/>
        <v>0</v>
      </c>
      <c r="R58" s="581">
        <f t="shared" ca="1" si="22"/>
        <v>1</v>
      </c>
    </row>
    <row r="59" spans="1:18" ht="12.6" customHeight="1">
      <c r="A59" s="584"/>
      <c r="B59" s="578" t="str">
        <f t="shared" si="16"/>
        <v/>
      </c>
      <c r="C59" s="578" t="str">
        <f t="shared" si="17"/>
        <v/>
      </c>
      <c r="D59" s="571">
        <f t="shared" ca="1" si="18"/>
        <v>0</v>
      </c>
      <c r="E59" s="570">
        <f t="shared" ca="1" si="19"/>
        <v>0</v>
      </c>
      <c r="F59" s="571">
        <f t="shared" ca="1" si="18"/>
        <v>0</v>
      </c>
      <c r="G59" s="571">
        <f t="shared" ca="1" si="23"/>
        <v>0</v>
      </c>
      <c r="H59" s="571">
        <f t="shared" ca="1" si="23"/>
        <v>0</v>
      </c>
      <c r="I59" s="571">
        <f t="shared" ca="1" si="23"/>
        <v>0</v>
      </c>
      <c r="J59" s="571">
        <f t="shared" ca="1" si="23"/>
        <v>0</v>
      </c>
      <c r="K59" s="571">
        <f t="shared" ca="1" si="23"/>
        <v>0</v>
      </c>
      <c r="L59" s="571">
        <f t="shared" ca="1" si="23"/>
        <v>0</v>
      </c>
      <c r="M59" s="571">
        <f t="shared" ca="1" si="23"/>
        <v>0</v>
      </c>
      <c r="N59" s="571">
        <f t="shared" ca="1" si="23"/>
        <v>0</v>
      </c>
      <c r="O59" s="571">
        <f t="shared" ca="1" si="23"/>
        <v>0</v>
      </c>
      <c r="P59" s="571">
        <f t="shared" ca="1" si="23"/>
        <v>0</v>
      </c>
      <c r="Q59" s="580">
        <f t="shared" ca="1" si="21"/>
        <v>0</v>
      </c>
      <c r="R59" s="581">
        <f t="shared" ca="1" si="22"/>
        <v>1</v>
      </c>
    </row>
    <row r="60" spans="1:18" ht="12.6" customHeight="1">
      <c r="A60" s="584"/>
      <c r="B60" s="578" t="str">
        <f t="shared" si="16"/>
        <v/>
      </c>
      <c r="C60" s="578" t="str">
        <f t="shared" si="17"/>
        <v/>
      </c>
      <c r="D60" s="571">
        <f t="shared" ca="1" si="18"/>
        <v>0</v>
      </c>
      <c r="E60" s="570">
        <f t="shared" ca="1" si="19"/>
        <v>0</v>
      </c>
      <c r="F60" s="571">
        <f t="shared" ca="1" si="18"/>
        <v>0</v>
      </c>
      <c r="G60" s="571">
        <f t="shared" ref="G60:P66" ca="1" si="24">IF(COUNTIF(INDIRECT("'"&amp;G$3&amp;"'!A1:A100"),$A60)=0,0,INDEX(INDIRECT("'"&amp;G$3&amp;"'!A1:Z100"),MATCH($A60,INDIRECT("'"&amp;G$3&amp;"'!A1:A100"),0),MATCH("Marinier",INDIRECT("'"&amp;$F$3&amp;"'!A2:Z2"),0)))</f>
        <v>0</v>
      </c>
      <c r="H60" s="571">
        <f t="shared" ca="1" si="24"/>
        <v>0</v>
      </c>
      <c r="I60" s="571">
        <f t="shared" ca="1" si="24"/>
        <v>0</v>
      </c>
      <c r="J60" s="571">
        <f t="shared" ca="1" si="24"/>
        <v>0</v>
      </c>
      <c r="K60" s="571">
        <f t="shared" ca="1" si="24"/>
        <v>0</v>
      </c>
      <c r="L60" s="571">
        <f t="shared" ca="1" si="24"/>
        <v>0</v>
      </c>
      <c r="M60" s="571">
        <f t="shared" ca="1" si="24"/>
        <v>0</v>
      </c>
      <c r="N60" s="571">
        <f t="shared" ca="1" si="24"/>
        <v>0</v>
      </c>
      <c r="O60" s="571">
        <f t="shared" ca="1" si="24"/>
        <v>0</v>
      </c>
      <c r="P60" s="571">
        <f t="shared" ca="1" si="24"/>
        <v>0</v>
      </c>
      <c r="Q60" s="580">
        <f t="shared" ca="1" si="21"/>
        <v>0</v>
      </c>
      <c r="R60" s="581">
        <f t="shared" ca="1" si="22"/>
        <v>1</v>
      </c>
    </row>
    <row r="61" spans="1:18" ht="12.6" customHeight="1">
      <c r="A61" s="584"/>
      <c r="B61" s="578" t="str">
        <f t="shared" si="16"/>
        <v/>
      </c>
      <c r="C61" s="578" t="str">
        <f t="shared" si="17"/>
        <v/>
      </c>
      <c r="D61" s="571">
        <f t="shared" ca="1" si="18"/>
        <v>0</v>
      </c>
      <c r="E61" s="570">
        <f t="shared" ca="1" si="19"/>
        <v>0</v>
      </c>
      <c r="F61" s="571">
        <f t="shared" ca="1" si="18"/>
        <v>0</v>
      </c>
      <c r="G61" s="571">
        <f t="shared" ca="1" si="24"/>
        <v>0</v>
      </c>
      <c r="H61" s="571">
        <f t="shared" ca="1" si="24"/>
        <v>0</v>
      </c>
      <c r="I61" s="571">
        <f t="shared" ca="1" si="24"/>
        <v>0</v>
      </c>
      <c r="J61" s="571">
        <f t="shared" ca="1" si="24"/>
        <v>0</v>
      </c>
      <c r="K61" s="571">
        <f t="shared" ca="1" si="24"/>
        <v>0</v>
      </c>
      <c r="L61" s="571">
        <f t="shared" ca="1" si="24"/>
        <v>0</v>
      </c>
      <c r="M61" s="571">
        <f t="shared" ca="1" si="24"/>
        <v>0</v>
      </c>
      <c r="N61" s="571">
        <f t="shared" ca="1" si="24"/>
        <v>0</v>
      </c>
      <c r="O61" s="571">
        <f t="shared" ca="1" si="24"/>
        <v>0</v>
      </c>
      <c r="P61" s="571">
        <f t="shared" ca="1" si="24"/>
        <v>0</v>
      </c>
      <c r="Q61" s="580">
        <f t="shared" ca="1" si="21"/>
        <v>0</v>
      </c>
      <c r="R61" s="581">
        <f t="shared" ca="1" si="22"/>
        <v>1</v>
      </c>
    </row>
    <row r="62" spans="1:18" ht="12.6" customHeight="1">
      <c r="A62" s="584"/>
      <c r="B62" s="578" t="str">
        <f t="shared" si="16"/>
        <v/>
      </c>
      <c r="C62" s="578" t="str">
        <f>IF(A62="","",VLOOKUP(A62,licbarque97,5))</f>
        <v/>
      </c>
      <c r="D62" s="571">
        <f t="shared" ca="1" si="18"/>
        <v>0</v>
      </c>
      <c r="E62" s="570">
        <f t="shared" ca="1" si="19"/>
        <v>0</v>
      </c>
      <c r="F62" s="571">
        <f t="shared" ca="1" si="18"/>
        <v>0</v>
      </c>
      <c r="G62" s="571">
        <f t="shared" ca="1" si="24"/>
        <v>0</v>
      </c>
      <c r="H62" s="571">
        <f t="shared" ca="1" si="24"/>
        <v>0</v>
      </c>
      <c r="I62" s="571">
        <f t="shared" ca="1" si="24"/>
        <v>0</v>
      </c>
      <c r="J62" s="571">
        <f t="shared" ca="1" si="24"/>
        <v>0</v>
      </c>
      <c r="K62" s="571">
        <f t="shared" ca="1" si="24"/>
        <v>0</v>
      </c>
      <c r="L62" s="571">
        <f t="shared" ca="1" si="24"/>
        <v>0</v>
      </c>
      <c r="M62" s="571">
        <f t="shared" ca="1" si="24"/>
        <v>0</v>
      </c>
      <c r="N62" s="571">
        <f t="shared" ca="1" si="24"/>
        <v>0</v>
      </c>
      <c r="O62" s="571">
        <f t="shared" ca="1" si="24"/>
        <v>0</v>
      </c>
      <c r="P62" s="571">
        <f t="shared" ca="1" si="24"/>
        <v>0</v>
      </c>
      <c r="Q62" s="580">
        <f t="shared" ca="1" si="21"/>
        <v>0</v>
      </c>
      <c r="R62" s="581">
        <f ca="1">RANK(Q62,$Q$40:$Q$66)</f>
        <v>1</v>
      </c>
    </row>
    <row r="63" spans="1:18" ht="12.6" customHeight="1">
      <c r="A63" s="584"/>
      <c r="B63" s="578" t="str">
        <f t="shared" si="16"/>
        <v/>
      </c>
      <c r="C63" s="578" t="str">
        <f t="shared" si="17"/>
        <v/>
      </c>
      <c r="D63" s="571">
        <f t="shared" ca="1" si="18"/>
        <v>0</v>
      </c>
      <c r="E63" s="570">
        <f t="shared" ca="1" si="19"/>
        <v>0</v>
      </c>
      <c r="F63" s="571">
        <f t="shared" ca="1" si="18"/>
        <v>0</v>
      </c>
      <c r="G63" s="571">
        <f t="shared" ca="1" si="24"/>
        <v>0</v>
      </c>
      <c r="H63" s="571">
        <f t="shared" ca="1" si="24"/>
        <v>0</v>
      </c>
      <c r="I63" s="571">
        <f t="shared" ca="1" si="24"/>
        <v>0</v>
      </c>
      <c r="J63" s="571">
        <f t="shared" ca="1" si="24"/>
        <v>0</v>
      </c>
      <c r="K63" s="571">
        <f t="shared" ca="1" si="24"/>
        <v>0</v>
      </c>
      <c r="L63" s="571">
        <f t="shared" ca="1" si="24"/>
        <v>0</v>
      </c>
      <c r="M63" s="571">
        <f t="shared" ca="1" si="24"/>
        <v>0</v>
      </c>
      <c r="N63" s="571">
        <f t="shared" ca="1" si="24"/>
        <v>0</v>
      </c>
      <c r="O63" s="571">
        <f t="shared" ca="1" si="24"/>
        <v>0</v>
      </c>
      <c r="P63" s="571">
        <f t="shared" ca="1" si="24"/>
        <v>0</v>
      </c>
      <c r="Q63" s="580">
        <f t="shared" ca="1" si="21"/>
        <v>0</v>
      </c>
      <c r="R63" s="581">
        <f t="shared" ca="1" si="22"/>
        <v>1</v>
      </c>
    </row>
    <row r="64" spans="1:18" ht="12.6" customHeight="1">
      <c r="A64" s="584"/>
      <c r="B64" s="578" t="str">
        <f t="shared" si="16"/>
        <v/>
      </c>
      <c r="C64" s="578" t="str">
        <f>IF(A64="","",VLOOKUP(A64,licbarque97,5))</f>
        <v/>
      </c>
      <c r="D64" s="571">
        <f t="shared" ca="1" si="18"/>
        <v>0</v>
      </c>
      <c r="E64" s="570">
        <f t="shared" ca="1" si="19"/>
        <v>0</v>
      </c>
      <c r="F64" s="571">
        <f t="shared" ca="1" si="18"/>
        <v>0</v>
      </c>
      <c r="G64" s="571">
        <f t="shared" ca="1" si="24"/>
        <v>0</v>
      </c>
      <c r="H64" s="571">
        <f t="shared" ca="1" si="24"/>
        <v>0</v>
      </c>
      <c r="I64" s="571">
        <f t="shared" ca="1" si="24"/>
        <v>0</v>
      </c>
      <c r="J64" s="571">
        <f t="shared" ca="1" si="24"/>
        <v>0</v>
      </c>
      <c r="K64" s="571">
        <f t="shared" ca="1" si="24"/>
        <v>0</v>
      </c>
      <c r="L64" s="571">
        <f t="shared" ca="1" si="24"/>
        <v>0</v>
      </c>
      <c r="M64" s="571">
        <f t="shared" ca="1" si="24"/>
        <v>0</v>
      </c>
      <c r="N64" s="571">
        <f t="shared" ca="1" si="24"/>
        <v>0</v>
      </c>
      <c r="O64" s="571">
        <f t="shared" ca="1" si="24"/>
        <v>0</v>
      </c>
      <c r="P64" s="571">
        <f t="shared" ca="1" si="24"/>
        <v>0</v>
      </c>
      <c r="Q64" s="580">
        <f t="shared" ca="1" si="21"/>
        <v>0</v>
      </c>
      <c r="R64" s="581">
        <f ca="1">RANK(Q64,$Q$40:$Q$66)</f>
        <v>1</v>
      </c>
    </row>
    <row r="65" spans="1:18" ht="12.6" customHeight="1">
      <c r="A65" s="584"/>
      <c r="B65" s="578" t="str">
        <f t="shared" si="16"/>
        <v/>
      </c>
      <c r="C65" s="578" t="str">
        <f t="shared" si="17"/>
        <v/>
      </c>
      <c r="D65" s="571">
        <f t="shared" ca="1" si="18"/>
        <v>0</v>
      </c>
      <c r="E65" s="570">
        <f t="shared" ca="1" si="19"/>
        <v>0</v>
      </c>
      <c r="F65" s="571">
        <f t="shared" ca="1" si="18"/>
        <v>0</v>
      </c>
      <c r="G65" s="571">
        <f t="shared" ca="1" si="24"/>
        <v>0</v>
      </c>
      <c r="H65" s="571">
        <f t="shared" ca="1" si="24"/>
        <v>0</v>
      </c>
      <c r="I65" s="571">
        <f t="shared" ca="1" si="24"/>
        <v>0</v>
      </c>
      <c r="J65" s="571">
        <f t="shared" ca="1" si="24"/>
        <v>0</v>
      </c>
      <c r="K65" s="571">
        <f t="shared" ca="1" si="24"/>
        <v>0</v>
      </c>
      <c r="L65" s="571">
        <f t="shared" ca="1" si="24"/>
        <v>0</v>
      </c>
      <c r="M65" s="571">
        <f t="shared" ca="1" si="24"/>
        <v>0</v>
      </c>
      <c r="N65" s="571">
        <f t="shared" ca="1" si="24"/>
        <v>0</v>
      </c>
      <c r="O65" s="571">
        <f t="shared" ca="1" si="24"/>
        <v>0</v>
      </c>
      <c r="P65" s="571">
        <f t="shared" ca="1" si="24"/>
        <v>0</v>
      </c>
      <c r="Q65" s="580">
        <f t="shared" ca="1" si="21"/>
        <v>0</v>
      </c>
      <c r="R65" s="581">
        <f t="shared" ca="1" si="22"/>
        <v>1</v>
      </c>
    </row>
    <row r="66" spans="1:18" ht="12.6" customHeight="1" thickBot="1">
      <c r="A66" s="584"/>
      <c r="B66" s="578" t="str">
        <f t="shared" si="16"/>
        <v/>
      </c>
      <c r="C66" s="578" t="str">
        <f t="shared" si="17"/>
        <v/>
      </c>
      <c r="D66" s="571">
        <f t="shared" ca="1" si="18"/>
        <v>0</v>
      </c>
      <c r="E66" s="600">
        <f t="shared" ca="1" si="19"/>
        <v>0</v>
      </c>
      <c r="F66" s="571">
        <f t="shared" ca="1" si="18"/>
        <v>0</v>
      </c>
      <c r="G66" s="571">
        <f t="shared" ca="1" si="24"/>
        <v>0</v>
      </c>
      <c r="H66" s="571">
        <f t="shared" ca="1" si="24"/>
        <v>0</v>
      </c>
      <c r="I66" s="571">
        <f t="shared" ca="1" si="24"/>
        <v>0</v>
      </c>
      <c r="J66" s="571">
        <f t="shared" ca="1" si="24"/>
        <v>0</v>
      </c>
      <c r="K66" s="571">
        <f t="shared" ca="1" si="24"/>
        <v>0</v>
      </c>
      <c r="L66" s="571">
        <f t="shared" ca="1" si="24"/>
        <v>0</v>
      </c>
      <c r="M66" s="571">
        <f t="shared" ca="1" si="24"/>
        <v>0</v>
      </c>
      <c r="N66" s="571">
        <f t="shared" ca="1" si="24"/>
        <v>0</v>
      </c>
      <c r="O66" s="571">
        <f t="shared" ca="1" si="24"/>
        <v>0</v>
      </c>
      <c r="P66" s="571">
        <f t="shared" ca="1" si="24"/>
        <v>0</v>
      </c>
      <c r="Q66" s="580">
        <f t="shared" ca="1" si="21"/>
        <v>0</v>
      </c>
      <c r="R66" s="581">
        <f t="shared" ca="1" si="22"/>
        <v>1</v>
      </c>
    </row>
    <row r="67" spans="1:18" ht="22.35" customHeight="1" thickBot="1">
      <c r="A67" s="939" t="s">
        <v>512</v>
      </c>
      <c r="B67" s="931"/>
      <c r="C67" s="931"/>
      <c r="D67" s="931"/>
      <c r="E67" s="931"/>
      <c r="F67" s="931"/>
      <c r="G67" s="931"/>
      <c r="H67" s="931"/>
      <c r="I67" s="931"/>
      <c r="J67" s="931"/>
      <c r="K67" s="931"/>
      <c r="L67" s="931"/>
      <c r="M67" s="931"/>
      <c r="N67" s="931"/>
      <c r="O67" s="931"/>
      <c r="P67" s="931"/>
      <c r="Q67" s="931"/>
      <c r="R67" s="932"/>
    </row>
    <row r="68" spans="1:18" ht="12.6" customHeight="1">
      <c r="A68" s="585"/>
      <c r="B68" s="569" t="str">
        <f t="shared" ref="B68:B74" si="25">IF($A68="","",VLOOKUP($A68,licbarque97,3))</f>
        <v/>
      </c>
      <c r="C68" s="569" t="str">
        <f t="shared" ref="C68:C74" si="26">IF(A68="","",VLOOKUP(A68,licbarque97,5))</f>
        <v/>
      </c>
      <c r="D68" s="571">
        <f ca="1">IF(COUNTIF(INDIRECT("'"&amp;D$3&amp;"'!A1:A100"),$A68)=0,0,INDEX(INDIRECT("'"&amp;D$3&amp;"'!A1:Z100"),MATCH($A68,INDIRECT("'"&amp;D$3&amp;"'!A1:A100"),0),MATCH("Marinier",INDIRECT("'"&amp;$F$3&amp;"'!A2:Z2"),0)))</f>
        <v>0</v>
      </c>
      <c r="E68" s="572">
        <f t="shared" ref="E68:E76" ca="1" si="27">IF(COUNTIF(INDIRECT("'"&amp;E$3&amp;"'!A1:A100"),$A68)=0,0,INDEX(INDIRECT("'"&amp;E$3&amp;"'!A1:Z100"),MATCH($A68,INDIRECT("'"&amp;E$3&amp;"'!A1:A100"),0),MATCH("Marinier",INDIRECT("'"&amp;E$3&amp;"'!A2:Z2"),0)))</f>
        <v>0</v>
      </c>
      <c r="F68" s="571">
        <f t="shared" ref="F68:P68" ca="1" si="28">IF(COUNTIF(INDIRECT("'"&amp;F$3&amp;"'!A1:A100"),$A68)=0,0,INDEX(INDIRECT("'"&amp;F$3&amp;"'!A1:Z100"),MATCH($A68,INDIRECT("'"&amp;F$3&amp;"'!A1:A100"),0),MATCH("Marinier",INDIRECT("'"&amp;$F$3&amp;"'!A2:Z2"),0)))</f>
        <v>0</v>
      </c>
      <c r="G68" s="571">
        <f t="shared" ca="1" si="28"/>
        <v>0</v>
      </c>
      <c r="H68" s="571">
        <f t="shared" ca="1" si="28"/>
        <v>0</v>
      </c>
      <c r="I68" s="571">
        <f t="shared" ca="1" si="28"/>
        <v>0</v>
      </c>
      <c r="J68" s="571">
        <f t="shared" ca="1" si="28"/>
        <v>0</v>
      </c>
      <c r="K68" s="571">
        <f t="shared" ca="1" si="28"/>
        <v>0</v>
      </c>
      <c r="L68" s="571">
        <f t="shared" ca="1" si="28"/>
        <v>0</v>
      </c>
      <c r="M68" s="571">
        <f t="shared" ca="1" si="28"/>
        <v>0</v>
      </c>
      <c r="N68" s="571">
        <f t="shared" ca="1" si="28"/>
        <v>0</v>
      </c>
      <c r="O68" s="571">
        <f t="shared" ca="1" si="28"/>
        <v>0</v>
      </c>
      <c r="P68" s="571">
        <f t="shared" ca="1" si="28"/>
        <v>0</v>
      </c>
      <c r="Q68" s="575">
        <f t="shared" ref="Q68:Q76" ca="1" si="29">SUM(E68:P68)</f>
        <v>0</v>
      </c>
      <c r="R68" s="576">
        <f t="shared" ref="R68:R74" ca="1" si="30">RANK(Q68,$Q$68:$Q$76)</f>
        <v>1</v>
      </c>
    </row>
    <row r="69" spans="1:18" ht="12.6" customHeight="1">
      <c r="A69" s="586"/>
      <c r="B69" s="578" t="str">
        <f t="shared" si="25"/>
        <v/>
      </c>
      <c r="C69" s="578" t="str">
        <f t="shared" si="26"/>
        <v/>
      </c>
      <c r="D69" s="571">
        <f t="shared" ref="D69:F76" ca="1" si="31">IF(COUNTIF(INDIRECT("'"&amp;D$3&amp;"'!A1:A100"),$A69)=0,0,INDEX(INDIRECT("'"&amp;D$3&amp;"'!A1:Z100"),MATCH($A69,INDIRECT("'"&amp;D$3&amp;"'!A1:A100"),0),MATCH("Marinier",INDIRECT("'"&amp;$F$3&amp;"'!A2:Z2"),0)))</f>
        <v>0</v>
      </c>
      <c r="E69" s="570">
        <f t="shared" ca="1" si="27"/>
        <v>0</v>
      </c>
      <c r="F69" s="571">
        <f t="shared" ca="1" si="31"/>
        <v>0</v>
      </c>
      <c r="G69" s="571">
        <f t="shared" ref="G69:P76" ca="1" si="32">IF(COUNTIF(INDIRECT("'"&amp;G$3&amp;"'!A1:A100"),$A69)=0,0,INDEX(INDIRECT("'"&amp;G$3&amp;"'!A1:Z100"),MATCH($A69,INDIRECT("'"&amp;G$3&amp;"'!A1:A100"),0),MATCH("Marinier",INDIRECT("'"&amp;$F$3&amp;"'!A2:Z2"),0)))</f>
        <v>0</v>
      </c>
      <c r="H69" s="571">
        <f t="shared" ca="1" si="32"/>
        <v>0</v>
      </c>
      <c r="I69" s="571">
        <f t="shared" ca="1" si="32"/>
        <v>0</v>
      </c>
      <c r="J69" s="571">
        <f t="shared" ca="1" si="32"/>
        <v>0</v>
      </c>
      <c r="K69" s="571">
        <f t="shared" ca="1" si="32"/>
        <v>0</v>
      </c>
      <c r="L69" s="571">
        <f t="shared" ca="1" si="32"/>
        <v>0</v>
      </c>
      <c r="M69" s="571">
        <f t="shared" ca="1" si="32"/>
        <v>0</v>
      </c>
      <c r="N69" s="571">
        <f t="shared" ca="1" si="32"/>
        <v>0</v>
      </c>
      <c r="O69" s="571">
        <f t="shared" ca="1" si="32"/>
        <v>0</v>
      </c>
      <c r="P69" s="571">
        <f t="shared" ca="1" si="32"/>
        <v>0</v>
      </c>
      <c r="Q69" s="580">
        <f t="shared" ca="1" si="29"/>
        <v>0</v>
      </c>
      <c r="R69" s="581">
        <f t="shared" ca="1" si="30"/>
        <v>1</v>
      </c>
    </row>
    <row r="70" spans="1:18" ht="12.6" customHeight="1">
      <c r="A70" s="586"/>
      <c r="B70" s="578" t="str">
        <f t="shared" si="25"/>
        <v/>
      </c>
      <c r="C70" s="578" t="str">
        <f t="shared" si="26"/>
        <v/>
      </c>
      <c r="D70" s="571">
        <f t="shared" ca="1" si="31"/>
        <v>0</v>
      </c>
      <c r="E70" s="570">
        <f t="shared" ca="1" si="27"/>
        <v>0</v>
      </c>
      <c r="F70" s="571">
        <f t="shared" ca="1" si="31"/>
        <v>0</v>
      </c>
      <c r="G70" s="571">
        <f t="shared" ca="1" si="32"/>
        <v>0</v>
      </c>
      <c r="H70" s="571">
        <f t="shared" ca="1" si="32"/>
        <v>0</v>
      </c>
      <c r="I70" s="571">
        <f t="shared" ca="1" si="32"/>
        <v>0</v>
      </c>
      <c r="J70" s="571">
        <f t="shared" ca="1" si="32"/>
        <v>0</v>
      </c>
      <c r="K70" s="571">
        <f t="shared" ca="1" si="32"/>
        <v>0</v>
      </c>
      <c r="L70" s="571">
        <f t="shared" ca="1" si="32"/>
        <v>0</v>
      </c>
      <c r="M70" s="571">
        <f t="shared" ca="1" si="32"/>
        <v>0</v>
      </c>
      <c r="N70" s="571">
        <f t="shared" ca="1" si="32"/>
        <v>0</v>
      </c>
      <c r="O70" s="571">
        <f t="shared" ca="1" si="32"/>
        <v>0</v>
      </c>
      <c r="P70" s="571">
        <f t="shared" ca="1" si="32"/>
        <v>0</v>
      </c>
      <c r="Q70" s="580">
        <f t="shared" ca="1" si="29"/>
        <v>0</v>
      </c>
      <c r="R70" s="581">
        <f t="shared" ca="1" si="30"/>
        <v>1</v>
      </c>
    </row>
    <row r="71" spans="1:18" ht="12.6" customHeight="1">
      <c r="A71" s="586"/>
      <c r="B71" s="578" t="str">
        <f t="shared" si="25"/>
        <v/>
      </c>
      <c r="C71" s="578" t="str">
        <f t="shared" si="26"/>
        <v/>
      </c>
      <c r="D71" s="571">
        <f t="shared" ca="1" si="31"/>
        <v>0</v>
      </c>
      <c r="E71" s="570">
        <f t="shared" ca="1" si="27"/>
        <v>0</v>
      </c>
      <c r="F71" s="571">
        <f t="shared" ca="1" si="31"/>
        <v>0</v>
      </c>
      <c r="G71" s="571">
        <f t="shared" ca="1" si="32"/>
        <v>0</v>
      </c>
      <c r="H71" s="571">
        <f t="shared" ca="1" si="32"/>
        <v>0</v>
      </c>
      <c r="I71" s="571">
        <f t="shared" ca="1" si="32"/>
        <v>0</v>
      </c>
      <c r="J71" s="571">
        <f t="shared" ca="1" si="32"/>
        <v>0</v>
      </c>
      <c r="K71" s="571">
        <f t="shared" ca="1" si="32"/>
        <v>0</v>
      </c>
      <c r="L71" s="571">
        <f t="shared" ca="1" si="32"/>
        <v>0</v>
      </c>
      <c r="M71" s="571">
        <f t="shared" ca="1" si="32"/>
        <v>0</v>
      </c>
      <c r="N71" s="571">
        <f t="shared" ca="1" si="32"/>
        <v>0</v>
      </c>
      <c r="O71" s="571">
        <f t="shared" ca="1" si="32"/>
        <v>0</v>
      </c>
      <c r="P71" s="571">
        <f t="shared" ca="1" si="32"/>
        <v>0</v>
      </c>
      <c r="Q71" s="580">
        <f t="shared" ca="1" si="29"/>
        <v>0</v>
      </c>
      <c r="R71" s="581">
        <f t="shared" ca="1" si="30"/>
        <v>1</v>
      </c>
    </row>
    <row r="72" spans="1:18" ht="12.6" customHeight="1">
      <c r="A72" s="586"/>
      <c r="B72" s="578" t="str">
        <f t="shared" si="25"/>
        <v/>
      </c>
      <c r="C72" s="578" t="str">
        <f t="shared" si="26"/>
        <v/>
      </c>
      <c r="D72" s="571">
        <f t="shared" ca="1" si="31"/>
        <v>0</v>
      </c>
      <c r="E72" s="570">
        <f t="shared" ca="1" si="27"/>
        <v>0</v>
      </c>
      <c r="F72" s="571">
        <f t="shared" ca="1" si="31"/>
        <v>0</v>
      </c>
      <c r="G72" s="571">
        <f t="shared" ca="1" si="32"/>
        <v>0</v>
      </c>
      <c r="H72" s="571">
        <f t="shared" ca="1" si="32"/>
        <v>0</v>
      </c>
      <c r="I72" s="571">
        <f t="shared" ca="1" si="32"/>
        <v>0</v>
      </c>
      <c r="J72" s="571">
        <f t="shared" ca="1" si="32"/>
        <v>0</v>
      </c>
      <c r="K72" s="571">
        <f t="shared" ca="1" si="32"/>
        <v>0</v>
      </c>
      <c r="L72" s="571">
        <f t="shared" ca="1" si="32"/>
        <v>0</v>
      </c>
      <c r="M72" s="571">
        <f t="shared" ca="1" si="32"/>
        <v>0</v>
      </c>
      <c r="N72" s="571">
        <f t="shared" ca="1" si="32"/>
        <v>0</v>
      </c>
      <c r="O72" s="571">
        <f t="shared" ca="1" si="32"/>
        <v>0</v>
      </c>
      <c r="P72" s="571">
        <f t="shared" ca="1" si="32"/>
        <v>0</v>
      </c>
      <c r="Q72" s="580">
        <f t="shared" ca="1" si="29"/>
        <v>0</v>
      </c>
      <c r="R72" s="581">
        <f t="shared" ca="1" si="30"/>
        <v>1</v>
      </c>
    </row>
    <row r="73" spans="1:18" ht="12.6" customHeight="1">
      <c r="A73" s="586"/>
      <c r="B73" s="578" t="str">
        <f t="shared" si="25"/>
        <v/>
      </c>
      <c r="C73" s="578" t="str">
        <f t="shared" si="26"/>
        <v/>
      </c>
      <c r="D73" s="571">
        <f t="shared" ca="1" si="31"/>
        <v>0</v>
      </c>
      <c r="E73" s="570">
        <f t="shared" ca="1" si="27"/>
        <v>0</v>
      </c>
      <c r="F73" s="571">
        <f t="shared" ca="1" si="31"/>
        <v>0</v>
      </c>
      <c r="G73" s="571">
        <f t="shared" ca="1" si="32"/>
        <v>0</v>
      </c>
      <c r="H73" s="571">
        <f t="shared" ca="1" si="32"/>
        <v>0</v>
      </c>
      <c r="I73" s="571">
        <f t="shared" ca="1" si="32"/>
        <v>0</v>
      </c>
      <c r="J73" s="571">
        <f t="shared" ca="1" si="32"/>
        <v>0</v>
      </c>
      <c r="K73" s="571">
        <f t="shared" ca="1" si="32"/>
        <v>0</v>
      </c>
      <c r="L73" s="571">
        <f t="shared" ca="1" si="32"/>
        <v>0</v>
      </c>
      <c r="M73" s="571">
        <f t="shared" ca="1" si="32"/>
        <v>0</v>
      </c>
      <c r="N73" s="571">
        <f t="shared" ca="1" si="32"/>
        <v>0</v>
      </c>
      <c r="O73" s="571">
        <f t="shared" ca="1" si="32"/>
        <v>0</v>
      </c>
      <c r="P73" s="571">
        <f t="shared" ca="1" si="32"/>
        <v>0</v>
      </c>
      <c r="Q73" s="580">
        <f t="shared" ca="1" si="29"/>
        <v>0</v>
      </c>
      <c r="R73" s="581">
        <f t="shared" ca="1" si="30"/>
        <v>1</v>
      </c>
    </row>
    <row r="74" spans="1:18" ht="12.6" customHeight="1">
      <c r="A74" s="586"/>
      <c r="B74" s="578" t="str">
        <f t="shared" si="25"/>
        <v/>
      </c>
      <c r="C74" s="578" t="str">
        <f t="shared" si="26"/>
        <v/>
      </c>
      <c r="D74" s="571">
        <f t="shared" ca="1" si="31"/>
        <v>0</v>
      </c>
      <c r="E74" s="570">
        <f t="shared" ca="1" si="27"/>
        <v>0</v>
      </c>
      <c r="F74" s="571">
        <f t="shared" ca="1" si="31"/>
        <v>0</v>
      </c>
      <c r="G74" s="571">
        <f t="shared" ca="1" si="32"/>
        <v>0</v>
      </c>
      <c r="H74" s="571">
        <f t="shared" ca="1" si="32"/>
        <v>0</v>
      </c>
      <c r="I74" s="571">
        <f t="shared" ca="1" si="32"/>
        <v>0</v>
      </c>
      <c r="J74" s="571">
        <f t="shared" ca="1" si="32"/>
        <v>0</v>
      </c>
      <c r="K74" s="571">
        <f t="shared" ca="1" si="32"/>
        <v>0</v>
      </c>
      <c r="L74" s="571">
        <f t="shared" ca="1" si="32"/>
        <v>0</v>
      </c>
      <c r="M74" s="571">
        <f t="shared" ca="1" si="32"/>
        <v>0</v>
      </c>
      <c r="N74" s="571">
        <f t="shared" ca="1" si="32"/>
        <v>0</v>
      </c>
      <c r="O74" s="571">
        <f t="shared" ca="1" si="32"/>
        <v>0</v>
      </c>
      <c r="P74" s="571">
        <f t="shared" ca="1" si="32"/>
        <v>0</v>
      </c>
      <c r="Q74" s="580">
        <f t="shared" ca="1" si="29"/>
        <v>0</v>
      </c>
      <c r="R74" s="581">
        <f t="shared" ca="1" si="30"/>
        <v>1</v>
      </c>
    </row>
    <row r="75" spans="1:18" ht="12.6" customHeight="1">
      <c r="A75" s="586"/>
      <c r="B75" s="578" t="str">
        <f>IF($A75="","",VLOOKUP($A75,licbarque97,3))</f>
        <v/>
      </c>
      <c r="C75" s="578" t="str">
        <f>IF(A75="","",VLOOKUP(A75,licbarque97,5))</f>
        <v/>
      </c>
      <c r="D75" s="571">
        <f t="shared" ca="1" si="31"/>
        <v>0</v>
      </c>
      <c r="E75" s="570">
        <f t="shared" ca="1" si="27"/>
        <v>0</v>
      </c>
      <c r="F75" s="571">
        <f t="shared" ca="1" si="31"/>
        <v>0</v>
      </c>
      <c r="G75" s="571">
        <f t="shared" ca="1" si="32"/>
        <v>0</v>
      </c>
      <c r="H75" s="571">
        <f t="shared" ca="1" si="32"/>
        <v>0</v>
      </c>
      <c r="I75" s="571">
        <f t="shared" ca="1" si="32"/>
        <v>0</v>
      </c>
      <c r="J75" s="571">
        <f t="shared" ca="1" si="32"/>
        <v>0</v>
      </c>
      <c r="K75" s="571">
        <f t="shared" ca="1" si="32"/>
        <v>0</v>
      </c>
      <c r="L75" s="571">
        <f t="shared" ca="1" si="32"/>
        <v>0</v>
      </c>
      <c r="M75" s="571">
        <f t="shared" ca="1" si="32"/>
        <v>0</v>
      </c>
      <c r="N75" s="571">
        <f t="shared" ca="1" si="32"/>
        <v>0</v>
      </c>
      <c r="O75" s="571">
        <f t="shared" ca="1" si="32"/>
        <v>0</v>
      </c>
      <c r="P75" s="571">
        <f t="shared" ca="1" si="32"/>
        <v>0</v>
      </c>
      <c r="Q75" s="580">
        <f t="shared" ca="1" si="29"/>
        <v>0</v>
      </c>
      <c r="R75" s="581">
        <f ca="1">RANK(Q75,$Q$68:$Q$76)</f>
        <v>1</v>
      </c>
    </row>
    <row r="76" spans="1:18" ht="12.6" customHeight="1" thickBot="1">
      <c r="A76" s="586"/>
      <c r="B76" s="578" t="str">
        <f>IF($A76="","",VLOOKUP($A76,licbarque97,3))</f>
        <v/>
      </c>
      <c r="C76" s="578" t="str">
        <f>IF(A76="","",VLOOKUP(A76,licbarque97,5))</f>
        <v/>
      </c>
      <c r="D76" s="571">
        <f t="shared" ca="1" si="31"/>
        <v>0</v>
      </c>
      <c r="E76" s="600">
        <f t="shared" ca="1" si="27"/>
        <v>0</v>
      </c>
      <c r="F76" s="571">
        <f t="shared" ca="1" si="31"/>
        <v>0</v>
      </c>
      <c r="G76" s="571">
        <f t="shared" ca="1" si="32"/>
        <v>0</v>
      </c>
      <c r="H76" s="571">
        <f t="shared" ca="1" si="32"/>
        <v>0</v>
      </c>
      <c r="I76" s="571">
        <f t="shared" ca="1" si="32"/>
        <v>0</v>
      </c>
      <c r="J76" s="571">
        <f t="shared" ca="1" si="32"/>
        <v>0</v>
      </c>
      <c r="K76" s="571">
        <f t="shared" ca="1" si="32"/>
        <v>0</v>
      </c>
      <c r="L76" s="571">
        <f t="shared" ca="1" si="32"/>
        <v>0</v>
      </c>
      <c r="M76" s="571">
        <f t="shared" ca="1" si="32"/>
        <v>0</v>
      </c>
      <c r="N76" s="571">
        <f t="shared" ca="1" si="32"/>
        <v>0</v>
      </c>
      <c r="O76" s="571">
        <f t="shared" ca="1" si="32"/>
        <v>0</v>
      </c>
      <c r="P76" s="571">
        <f t="shared" ca="1" si="32"/>
        <v>0</v>
      </c>
      <c r="Q76" s="580">
        <f t="shared" ca="1" si="29"/>
        <v>0</v>
      </c>
      <c r="R76" s="581">
        <f ca="1">RANK(Q76,$Q$68:$Q$76)</f>
        <v>1</v>
      </c>
    </row>
    <row r="77" spans="1:18" ht="23.25" customHeight="1" thickBot="1">
      <c r="A77" s="930" t="s">
        <v>513</v>
      </c>
      <c r="B77" s="931"/>
      <c r="C77" s="931"/>
      <c r="D77" s="931"/>
      <c r="E77" s="931"/>
      <c r="F77" s="931"/>
      <c r="G77" s="931"/>
      <c r="H77" s="931"/>
      <c r="I77" s="931"/>
      <c r="J77" s="931"/>
      <c r="K77" s="931"/>
      <c r="L77" s="931"/>
      <c r="M77" s="931"/>
      <c r="N77" s="931"/>
      <c r="O77" s="931"/>
      <c r="P77" s="931"/>
      <c r="Q77" s="931"/>
      <c r="R77" s="932"/>
    </row>
    <row r="78" spans="1:18" ht="12.6" customHeight="1">
      <c r="A78" s="583"/>
      <c r="B78" s="569" t="str">
        <f t="shared" ref="B78:B109" si="33">IF($A78="","",VLOOKUP($A78,licbarque97,3))</f>
        <v/>
      </c>
      <c r="C78" s="569" t="str">
        <f t="shared" ref="C78:C109" si="34">IF(A78="","",VLOOKUP(A78,licbarque97,5))</f>
        <v/>
      </c>
      <c r="D78" s="587">
        <f t="shared" ref="D78:P93" ca="1" si="35">IF(COUNTIF(INDIRECT("'"&amp;D$3&amp;"'!A1:A100"),$A78)=0,0,INDEX(INDIRECT("'"&amp;D$3&amp;"'!A1:Z100"),MATCH($A78,INDIRECT("'"&amp;D$3&amp;"'!A1:A100"),0),MATCH("Marinier",INDIRECT("'"&amp;D$3&amp;"'!A2:Z2"),0)))</f>
        <v>0</v>
      </c>
      <c r="E78" s="572">
        <f t="shared" ca="1" si="35"/>
        <v>0</v>
      </c>
      <c r="F78" s="587">
        <f t="shared" ca="1" si="35"/>
        <v>0</v>
      </c>
      <c r="G78" s="587">
        <f t="shared" ca="1" si="35"/>
        <v>0</v>
      </c>
      <c r="H78" s="587">
        <f t="shared" ca="1" si="35"/>
        <v>0</v>
      </c>
      <c r="I78" s="587">
        <f t="shared" ca="1" si="35"/>
        <v>0</v>
      </c>
      <c r="J78" s="587">
        <f t="shared" ca="1" si="35"/>
        <v>0</v>
      </c>
      <c r="K78" s="587">
        <f t="shared" ca="1" si="35"/>
        <v>0</v>
      </c>
      <c r="L78" s="587">
        <f t="shared" ca="1" si="35"/>
        <v>0</v>
      </c>
      <c r="M78" s="587">
        <f t="shared" ca="1" si="35"/>
        <v>0</v>
      </c>
      <c r="N78" s="587">
        <f t="shared" ca="1" si="35"/>
        <v>0</v>
      </c>
      <c r="O78" s="587">
        <f t="shared" ca="1" si="35"/>
        <v>0</v>
      </c>
      <c r="P78" s="587">
        <f t="shared" ca="1" si="35"/>
        <v>0</v>
      </c>
      <c r="Q78" s="575">
        <f t="shared" ref="Q78:Q109" ca="1" si="36">SUM(E78:P78)</f>
        <v>0</v>
      </c>
      <c r="R78" s="576">
        <f t="shared" ref="R78:R109" ca="1" si="37">RANK(Q78,$Q$78:$Q$109)</f>
        <v>1</v>
      </c>
    </row>
    <row r="79" spans="1:18" ht="12.6" customHeight="1">
      <c r="A79" s="584"/>
      <c r="B79" s="578" t="str">
        <f t="shared" si="33"/>
        <v/>
      </c>
      <c r="C79" s="578" t="str">
        <f t="shared" si="34"/>
        <v/>
      </c>
      <c r="D79" s="587">
        <f t="shared" ca="1" si="35"/>
        <v>0</v>
      </c>
      <c r="E79" s="570">
        <f t="shared" ca="1" si="35"/>
        <v>0</v>
      </c>
      <c r="F79" s="587">
        <f t="shared" ca="1" si="35"/>
        <v>0</v>
      </c>
      <c r="G79" s="587">
        <f t="shared" ca="1" si="35"/>
        <v>0</v>
      </c>
      <c r="H79" s="587">
        <f t="shared" ca="1" si="35"/>
        <v>0</v>
      </c>
      <c r="I79" s="587">
        <f t="shared" ca="1" si="35"/>
        <v>0</v>
      </c>
      <c r="J79" s="587">
        <f t="shared" ca="1" si="35"/>
        <v>0</v>
      </c>
      <c r="K79" s="587">
        <f t="shared" ca="1" si="35"/>
        <v>0</v>
      </c>
      <c r="L79" s="587">
        <f t="shared" ca="1" si="35"/>
        <v>0</v>
      </c>
      <c r="M79" s="587">
        <f t="shared" ca="1" si="35"/>
        <v>0</v>
      </c>
      <c r="N79" s="587">
        <f t="shared" ca="1" si="35"/>
        <v>0</v>
      </c>
      <c r="O79" s="587">
        <f t="shared" ca="1" si="35"/>
        <v>0</v>
      </c>
      <c r="P79" s="587">
        <f t="shared" ca="1" si="35"/>
        <v>0</v>
      </c>
      <c r="Q79" s="580">
        <f t="shared" ca="1" si="36"/>
        <v>0</v>
      </c>
      <c r="R79" s="581">
        <f t="shared" ca="1" si="37"/>
        <v>1</v>
      </c>
    </row>
    <row r="80" spans="1:18" ht="12.6" customHeight="1">
      <c r="A80" s="584"/>
      <c r="B80" s="578" t="str">
        <f t="shared" si="33"/>
        <v/>
      </c>
      <c r="C80" s="578" t="str">
        <f t="shared" si="34"/>
        <v/>
      </c>
      <c r="D80" s="587">
        <f t="shared" ca="1" si="35"/>
        <v>0</v>
      </c>
      <c r="E80" s="570">
        <f t="shared" ca="1" si="35"/>
        <v>0</v>
      </c>
      <c r="F80" s="587">
        <f t="shared" ca="1" si="35"/>
        <v>0</v>
      </c>
      <c r="G80" s="587">
        <f t="shared" ca="1" si="35"/>
        <v>0</v>
      </c>
      <c r="H80" s="587">
        <f t="shared" ca="1" si="35"/>
        <v>0</v>
      </c>
      <c r="I80" s="587">
        <f t="shared" ca="1" si="35"/>
        <v>0</v>
      </c>
      <c r="J80" s="587">
        <f t="shared" ca="1" si="35"/>
        <v>0</v>
      </c>
      <c r="K80" s="587">
        <f t="shared" ca="1" si="35"/>
        <v>0</v>
      </c>
      <c r="L80" s="587">
        <f t="shared" ca="1" si="35"/>
        <v>0</v>
      </c>
      <c r="M80" s="587">
        <f t="shared" ca="1" si="35"/>
        <v>0</v>
      </c>
      <c r="N80" s="587">
        <f t="shared" ca="1" si="35"/>
        <v>0</v>
      </c>
      <c r="O80" s="587">
        <f t="shared" ca="1" si="35"/>
        <v>0</v>
      </c>
      <c r="P80" s="587">
        <f t="shared" ca="1" si="35"/>
        <v>0</v>
      </c>
      <c r="Q80" s="580">
        <f t="shared" ca="1" si="36"/>
        <v>0</v>
      </c>
      <c r="R80" s="581">
        <f t="shared" ca="1" si="37"/>
        <v>1</v>
      </c>
    </row>
    <row r="81" spans="1:18" ht="12.6" customHeight="1">
      <c r="A81" s="584"/>
      <c r="B81" s="578" t="str">
        <f t="shared" si="33"/>
        <v/>
      </c>
      <c r="C81" s="578" t="str">
        <f t="shared" si="34"/>
        <v/>
      </c>
      <c r="D81" s="587">
        <f t="shared" ca="1" si="35"/>
        <v>0</v>
      </c>
      <c r="E81" s="570">
        <f t="shared" ca="1" si="35"/>
        <v>0</v>
      </c>
      <c r="F81" s="587">
        <f t="shared" ca="1" si="35"/>
        <v>0</v>
      </c>
      <c r="G81" s="587">
        <f t="shared" ca="1" si="35"/>
        <v>0</v>
      </c>
      <c r="H81" s="587">
        <f t="shared" ca="1" si="35"/>
        <v>0</v>
      </c>
      <c r="I81" s="587">
        <f t="shared" ca="1" si="35"/>
        <v>0</v>
      </c>
      <c r="J81" s="587">
        <f t="shared" ca="1" si="35"/>
        <v>0</v>
      </c>
      <c r="K81" s="587">
        <f t="shared" ca="1" si="35"/>
        <v>0</v>
      </c>
      <c r="L81" s="587">
        <f t="shared" ca="1" si="35"/>
        <v>0</v>
      </c>
      <c r="M81" s="587">
        <f t="shared" ca="1" si="35"/>
        <v>0</v>
      </c>
      <c r="N81" s="587">
        <f t="shared" ca="1" si="35"/>
        <v>0</v>
      </c>
      <c r="O81" s="587">
        <f t="shared" ca="1" si="35"/>
        <v>0</v>
      </c>
      <c r="P81" s="587">
        <f t="shared" ca="1" si="35"/>
        <v>0</v>
      </c>
      <c r="Q81" s="580">
        <f t="shared" ca="1" si="36"/>
        <v>0</v>
      </c>
      <c r="R81" s="581">
        <f t="shared" ca="1" si="37"/>
        <v>1</v>
      </c>
    </row>
    <row r="82" spans="1:18" ht="12.6" customHeight="1">
      <c r="A82" s="584"/>
      <c r="B82" s="578" t="str">
        <f t="shared" si="33"/>
        <v/>
      </c>
      <c r="C82" s="578" t="str">
        <f t="shared" si="34"/>
        <v/>
      </c>
      <c r="D82" s="587">
        <f t="shared" ca="1" si="35"/>
        <v>0</v>
      </c>
      <c r="E82" s="570">
        <f t="shared" ca="1" si="35"/>
        <v>0</v>
      </c>
      <c r="F82" s="587">
        <f t="shared" ca="1" si="35"/>
        <v>0</v>
      </c>
      <c r="G82" s="587">
        <f t="shared" ca="1" si="35"/>
        <v>0</v>
      </c>
      <c r="H82" s="587">
        <f t="shared" ca="1" si="35"/>
        <v>0</v>
      </c>
      <c r="I82" s="587">
        <f t="shared" ca="1" si="35"/>
        <v>0</v>
      </c>
      <c r="J82" s="587">
        <f t="shared" ca="1" si="35"/>
        <v>0</v>
      </c>
      <c r="K82" s="587">
        <f t="shared" ca="1" si="35"/>
        <v>0</v>
      </c>
      <c r="L82" s="587">
        <f t="shared" ca="1" si="35"/>
        <v>0</v>
      </c>
      <c r="M82" s="587">
        <f t="shared" ca="1" si="35"/>
        <v>0</v>
      </c>
      <c r="N82" s="587">
        <f t="shared" ca="1" si="35"/>
        <v>0</v>
      </c>
      <c r="O82" s="587">
        <f t="shared" ca="1" si="35"/>
        <v>0</v>
      </c>
      <c r="P82" s="587">
        <f t="shared" ca="1" si="35"/>
        <v>0</v>
      </c>
      <c r="Q82" s="580">
        <f t="shared" ca="1" si="36"/>
        <v>0</v>
      </c>
      <c r="R82" s="581">
        <f t="shared" ca="1" si="37"/>
        <v>1</v>
      </c>
    </row>
    <row r="83" spans="1:18" ht="12.6" customHeight="1">
      <c r="A83" s="584"/>
      <c r="B83" s="578" t="str">
        <f t="shared" si="33"/>
        <v/>
      </c>
      <c r="C83" s="578" t="str">
        <f t="shared" si="34"/>
        <v/>
      </c>
      <c r="D83" s="587">
        <f t="shared" ca="1" si="35"/>
        <v>0</v>
      </c>
      <c r="E83" s="570">
        <f t="shared" ca="1" si="35"/>
        <v>0</v>
      </c>
      <c r="F83" s="587">
        <f t="shared" ca="1" si="35"/>
        <v>0</v>
      </c>
      <c r="G83" s="587">
        <f t="shared" ca="1" si="35"/>
        <v>0</v>
      </c>
      <c r="H83" s="587">
        <f t="shared" ca="1" si="35"/>
        <v>0</v>
      </c>
      <c r="I83" s="587">
        <f t="shared" ca="1" si="35"/>
        <v>0</v>
      </c>
      <c r="J83" s="587">
        <f t="shared" ca="1" si="35"/>
        <v>0</v>
      </c>
      <c r="K83" s="587">
        <f t="shared" ca="1" si="35"/>
        <v>0</v>
      </c>
      <c r="L83" s="587">
        <f t="shared" ca="1" si="35"/>
        <v>0</v>
      </c>
      <c r="M83" s="587">
        <f t="shared" ca="1" si="35"/>
        <v>0</v>
      </c>
      <c r="N83" s="587">
        <f t="shared" ca="1" si="35"/>
        <v>0</v>
      </c>
      <c r="O83" s="587">
        <f t="shared" ca="1" si="35"/>
        <v>0</v>
      </c>
      <c r="P83" s="587">
        <f t="shared" ca="1" si="35"/>
        <v>0</v>
      </c>
      <c r="Q83" s="580">
        <f t="shared" ca="1" si="36"/>
        <v>0</v>
      </c>
      <c r="R83" s="581">
        <f t="shared" ca="1" si="37"/>
        <v>1</v>
      </c>
    </row>
    <row r="84" spans="1:18" ht="12.6" customHeight="1">
      <c r="A84" s="584"/>
      <c r="B84" s="578" t="str">
        <f t="shared" si="33"/>
        <v/>
      </c>
      <c r="C84" s="578" t="str">
        <f t="shared" si="34"/>
        <v/>
      </c>
      <c r="D84" s="587">
        <f t="shared" ref="D84:F109" ca="1" si="38">IF(COUNTIF(INDIRECT("'"&amp;D$3&amp;"'!A1:A100"),$A84)=0,0,INDEX(INDIRECT("'"&amp;D$3&amp;"'!A1:Z100"),MATCH($A84,INDIRECT("'"&amp;D$3&amp;"'!A1:A100"),0),MATCH("Marinier",INDIRECT("'"&amp;D$3&amp;"'!A2:Z2"),0)))</f>
        <v>0</v>
      </c>
      <c r="E84" s="570">
        <f t="shared" ca="1" si="38"/>
        <v>0</v>
      </c>
      <c r="F84" s="587">
        <f t="shared" ca="1" si="38"/>
        <v>0</v>
      </c>
      <c r="G84" s="587">
        <f t="shared" ca="1" si="35"/>
        <v>0</v>
      </c>
      <c r="H84" s="587">
        <f t="shared" ca="1" si="35"/>
        <v>0</v>
      </c>
      <c r="I84" s="587">
        <f t="shared" ca="1" si="35"/>
        <v>0</v>
      </c>
      <c r="J84" s="587">
        <f t="shared" ca="1" si="35"/>
        <v>0</v>
      </c>
      <c r="K84" s="587">
        <f t="shared" ca="1" si="35"/>
        <v>0</v>
      </c>
      <c r="L84" s="587">
        <f t="shared" ca="1" si="35"/>
        <v>0</v>
      </c>
      <c r="M84" s="587">
        <f t="shared" ca="1" si="35"/>
        <v>0</v>
      </c>
      <c r="N84" s="587">
        <f t="shared" ca="1" si="35"/>
        <v>0</v>
      </c>
      <c r="O84" s="587">
        <f t="shared" ca="1" si="35"/>
        <v>0</v>
      </c>
      <c r="P84" s="587">
        <f t="shared" ca="1" si="35"/>
        <v>0</v>
      </c>
      <c r="Q84" s="580">
        <f t="shared" ca="1" si="36"/>
        <v>0</v>
      </c>
      <c r="R84" s="581">
        <f t="shared" ca="1" si="37"/>
        <v>1</v>
      </c>
    </row>
    <row r="85" spans="1:18" ht="12.6" customHeight="1">
      <c r="A85" s="584"/>
      <c r="B85" s="578" t="str">
        <f t="shared" si="33"/>
        <v/>
      </c>
      <c r="C85" s="578" t="str">
        <f t="shared" si="34"/>
        <v/>
      </c>
      <c r="D85" s="587">
        <f t="shared" ca="1" si="38"/>
        <v>0</v>
      </c>
      <c r="E85" s="570">
        <f t="shared" ca="1" si="38"/>
        <v>0</v>
      </c>
      <c r="F85" s="587">
        <f t="shared" ca="1" si="38"/>
        <v>0</v>
      </c>
      <c r="G85" s="587">
        <f t="shared" ca="1" si="35"/>
        <v>0</v>
      </c>
      <c r="H85" s="587">
        <f t="shared" ca="1" si="35"/>
        <v>0</v>
      </c>
      <c r="I85" s="587">
        <f t="shared" ca="1" si="35"/>
        <v>0</v>
      </c>
      <c r="J85" s="587">
        <f t="shared" ca="1" si="35"/>
        <v>0</v>
      </c>
      <c r="K85" s="587">
        <f t="shared" ca="1" si="35"/>
        <v>0</v>
      </c>
      <c r="L85" s="587">
        <f t="shared" ca="1" si="35"/>
        <v>0</v>
      </c>
      <c r="M85" s="587">
        <f t="shared" ca="1" si="35"/>
        <v>0</v>
      </c>
      <c r="N85" s="587">
        <f t="shared" ca="1" si="35"/>
        <v>0</v>
      </c>
      <c r="O85" s="587">
        <f t="shared" ca="1" si="35"/>
        <v>0</v>
      </c>
      <c r="P85" s="587">
        <f t="shared" ca="1" si="35"/>
        <v>0</v>
      </c>
      <c r="Q85" s="580">
        <f t="shared" ca="1" si="36"/>
        <v>0</v>
      </c>
      <c r="R85" s="581">
        <f t="shared" ca="1" si="37"/>
        <v>1</v>
      </c>
    </row>
    <row r="86" spans="1:18" ht="12.6" customHeight="1">
      <c r="A86" s="584"/>
      <c r="B86" s="578" t="str">
        <f t="shared" si="33"/>
        <v/>
      </c>
      <c r="C86" s="578" t="str">
        <f t="shared" si="34"/>
        <v/>
      </c>
      <c r="D86" s="587">
        <f t="shared" ca="1" si="38"/>
        <v>0</v>
      </c>
      <c r="E86" s="570">
        <f t="shared" ca="1" si="38"/>
        <v>0</v>
      </c>
      <c r="F86" s="587">
        <f t="shared" ca="1" si="38"/>
        <v>0</v>
      </c>
      <c r="G86" s="587">
        <f t="shared" ca="1" si="35"/>
        <v>0</v>
      </c>
      <c r="H86" s="587">
        <f t="shared" ca="1" si="35"/>
        <v>0</v>
      </c>
      <c r="I86" s="587">
        <f t="shared" ca="1" si="35"/>
        <v>0</v>
      </c>
      <c r="J86" s="587">
        <f t="shared" ca="1" si="35"/>
        <v>0</v>
      </c>
      <c r="K86" s="587">
        <f t="shared" ca="1" si="35"/>
        <v>0</v>
      </c>
      <c r="L86" s="587">
        <f t="shared" ca="1" si="35"/>
        <v>0</v>
      </c>
      <c r="M86" s="587">
        <f t="shared" ca="1" si="35"/>
        <v>0</v>
      </c>
      <c r="N86" s="587">
        <f t="shared" ca="1" si="35"/>
        <v>0</v>
      </c>
      <c r="O86" s="587">
        <f t="shared" ca="1" si="35"/>
        <v>0</v>
      </c>
      <c r="P86" s="587">
        <f t="shared" ca="1" si="35"/>
        <v>0</v>
      </c>
      <c r="Q86" s="580">
        <f t="shared" ca="1" si="36"/>
        <v>0</v>
      </c>
      <c r="R86" s="581">
        <f t="shared" ca="1" si="37"/>
        <v>1</v>
      </c>
    </row>
    <row r="87" spans="1:18" ht="12.6" customHeight="1">
      <c r="A87" s="584"/>
      <c r="B87" s="578" t="str">
        <f t="shared" si="33"/>
        <v/>
      </c>
      <c r="C87" s="578" t="str">
        <f t="shared" si="34"/>
        <v/>
      </c>
      <c r="D87" s="587">
        <f t="shared" ca="1" si="38"/>
        <v>0</v>
      </c>
      <c r="E87" s="570">
        <f t="shared" ca="1" si="38"/>
        <v>0</v>
      </c>
      <c r="F87" s="587">
        <f t="shared" ca="1" si="38"/>
        <v>0</v>
      </c>
      <c r="G87" s="587">
        <f t="shared" ca="1" si="35"/>
        <v>0</v>
      </c>
      <c r="H87" s="587">
        <f t="shared" ca="1" si="35"/>
        <v>0</v>
      </c>
      <c r="I87" s="587">
        <f t="shared" ca="1" si="35"/>
        <v>0</v>
      </c>
      <c r="J87" s="587">
        <f t="shared" ca="1" si="35"/>
        <v>0</v>
      </c>
      <c r="K87" s="587">
        <f t="shared" ca="1" si="35"/>
        <v>0</v>
      </c>
      <c r="L87" s="587">
        <f t="shared" ca="1" si="35"/>
        <v>0</v>
      </c>
      <c r="M87" s="587">
        <f t="shared" ca="1" si="35"/>
        <v>0</v>
      </c>
      <c r="N87" s="587">
        <f t="shared" ca="1" si="35"/>
        <v>0</v>
      </c>
      <c r="O87" s="587">
        <f t="shared" ca="1" si="35"/>
        <v>0</v>
      </c>
      <c r="P87" s="587">
        <f t="shared" ca="1" si="35"/>
        <v>0</v>
      </c>
      <c r="Q87" s="580">
        <f t="shared" ca="1" si="36"/>
        <v>0</v>
      </c>
      <c r="R87" s="581">
        <f t="shared" ca="1" si="37"/>
        <v>1</v>
      </c>
    </row>
    <row r="88" spans="1:18" ht="12.6" customHeight="1">
      <c r="A88" s="584"/>
      <c r="B88" s="578" t="str">
        <f t="shared" si="33"/>
        <v/>
      </c>
      <c r="C88" s="578" t="str">
        <f t="shared" si="34"/>
        <v/>
      </c>
      <c r="D88" s="587">
        <f t="shared" ca="1" si="38"/>
        <v>0</v>
      </c>
      <c r="E88" s="570">
        <f t="shared" ca="1" si="38"/>
        <v>0</v>
      </c>
      <c r="F88" s="587">
        <f t="shared" ca="1" si="38"/>
        <v>0</v>
      </c>
      <c r="G88" s="587">
        <f t="shared" ca="1" si="35"/>
        <v>0</v>
      </c>
      <c r="H88" s="587">
        <f t="shared" ca="1" si="35"/>
        <v>0</v>
      </c>
      <c r="I88" s="587">
        <f t="shared" ca="1" si="35"/>
        <v>0</v>
      </c>
      <c r="J88" s="587">
        <f t="shared" ca="1" si="35"/>
        <v>0</v>
      </c>
      <c r="K88" s="587">
        <f t="shared" ca="1" si="35"/>
        <v>0</v>
      </c>
      <c r="L88" s="587">
        <f t="shared" ca="1" si="35"/>
        <v>0</v>
      </c>
      <c r="M88" s="587">
        <f t="shared" ca="1" si="35"/>
        <v>0</v>
      </c>
      <c r="N88" s="587">
        <f t="shared" ca="1" si="35"/>
        <v>0</v>
      </c>
      <c r="O88" s="587">
        <f t="shared" ca="1" si="35"/>
        <v>0</v>
      </c>
      <c r="P88" s="587">
        <f t="shared" ca="1" si="35"/>
        <v>0</v>
      </c>
      <c r="Q88" s="580">
        <f t="shared" ca="1" si="36"/>
        <v>0</v>
      </c>
      <c r="R88" s="581">
        <f t="shared" ca="1" si="37"/>
        <v>1</v>
      </c>
    </row>
    <row r="89" spans="1:18" ht="12.6" customHeight="1">
      <c r="A89" s="584"/>
      <c r="B89" s="578" t="str">
        <f t="shared" si="33"/>
        <v/>
      </c>
      <c r="C89" s="578" t="str">
        <f t="shared" si="34"/>
        <v/>
      </c>
      <c r="D89" s="587">
        <f t="shared" ca="1" si="38"/>
        <v>0</v>
      </c>
      <c r="E89" s="570">
        <f t="shared" ca="1" si="38"/>
        <v>0</v>
      </c>
      <c r="F89" s="587">
        <f t="shared" ca="1" si="38"/>
        <v>0</v>
      </c>
      <c r="G89" s="587">
        <f t="shared" ca="1" si="35"/>
        <v>0</v>
      </c>
      <c r="H89" s="587">
        <f t="shared" ca="1" si="35"/>
        <v>0</v>
      </c>
      <c r="I89" s="587">
        <f t="shared" ca="1" si="35"/>
        <v>0</v>
      </c>
      <c r="J89" s="587">
        <f t="shared" ca="1" si="35"/>
        <v>0</v>
      </c>
      <c r="K89" s="587">
        <f t="shared" ca="1" si="35"/>
        <v>0</v>
      </c>
      <c r="L89" s="587">
        <f t="shared" ca="1" si="35"/>
        <v>0</v>
      </c>
      <c r="M89" s="587">
        <f t="shared" ca="1" si="35"/>
        <v>0</v>
      </c>
      <c r="N89" s="587">
        <f t="shared" ca="1" si="35"/>
        <v>0</v>
      </c>
      <c r="O89" s="587">
        <f t="shared" ca="1" si="35"/>
        <v>0</v>
      </c>
      <c r="P89" s="587">
        <f t="shared" ca="1" si="35"/>
        <v>0</v>
      </c>
      <c r="Q89" s="580">
        <f t="shared" ca="1" si="36"/>
        <v>0</v>
      </c>
      <c r="R89" s="581">
        <f t="shared" ca="1" si="37"/>
        <v>1</v>
      </c>
    </row>
    <row r="90" spans="1:18" ht="12.6" customHeight="1">
      <c r="A90" s="584"/>
      <c r="B90" s="578" t="str">
        <f t="shared" si="33"/>
        <v/>
      </c>
      <c r="C90" s="578" t="str">
        <f t="shared" si="34"/>
        <v/>
      </c>
      <c r="D90" s="587">
        <f t="shared" ca="1" si="38"/>
        <v>0</v>
      </c>
      <c r="E90" s="570">
        <f t="shared" ca="1" si="38"/>
        <v>0</v>
      </c>
      <c r="F90" s="587">
        <f t="shared" ca="1" si="38"/>
        <v>0</v>
      </c>
      <c r="G90" s="587">
        <f t="shared" ca="1" si="35"/>
        <v>0</v>
      </c>
      <c r="H90" s="587">
        <f t="shared" ca="1" si="35"/>
        <v>0</v>
      </c>
      <c r="I90" s="587">
        <f t="shared" ca="1" si="35"/>
        <v>0</v>
      </c>
      <c r="J90" s="587">
        <f t="shared" ca="1" si="35"/>
        <v>0</v>
      </c>
      <c r="K90" s="587">
        <f t="shared" ca="1" si="35"/>
        <v>0</v>
      </c>
      <c r="L90" s="587">
        <f t="shared" ca="1" si="35"/>
        <v>0</v>
      </c>
      <c r="M90" s="587">
        <f t="shared" ca="1" si="35"/>
        <v>0</v>
      </c>
      <c r="N90" s="587">
        <f t="shared" ca="1" si="35"/>
        <v>0</v>
      </c>
      <c r="O90" s="587">
        <f t="shared" ca="1" si="35"/>
        <v>0</v>
      </c>
      <c r="P90" s="587">
        <f t="shared" ca="1" si="35"/>
        <v>0</v>
      </c>
      <c r="Q90" s="580">
        <f t="shared" ca="1" si="36"/>
        <v>0</v>
      </c>
      <c r="R90" s="581">
        <f t="shared" ca="1" si="37"/>
        <v>1</v>
      </c>
    </row>
    <row r="91" spans="1:18" ht="12.6" customHeight="1">
      <c r="A91" s="584"/>
      <c r="B91" s="578" t="str">
        <f t="shared" si="33"/>
        <v/>
      </c>
      <c r="C91" s="578" t="str">
        <f t="shared" si="34"/>
        <v/>
      </c>
      <c r="D91" s="587">
        <f t="shared" ca="1" si="38"/>
        <v>0</v>
      </c>
      <c r="E91" s="570">
        <f t="shared" ca="1" si="38"/>
        <v>0</v>
      </c>
      <c r="F91" s="587">
        <f t="shared" ca="1" si="38"/>
        <v>0</v>
      </c>
      <c r="G91" s="587">
        <f t="shared" ca="1" si="35"/>
        <v>0</v>
      </c>
      <c r="H91" s="587">
        <f t="shared" ca="1" si="35"/>
        <v>0</v>
      </c>
      <c r="I91" s="587">
        <f t="shared" ca="1" si="35"/>
        <v>0</v>
      </c>
      <c r="J91" s="587">
        <f t="shared" ca="1" si="35"/>
        <v>0</v>
      </c>
      <c r="K91" s="587">
        <f t="shared" ca="1" si="35"/>
        <v>0</v>
      </c>
      <c r="L91" s="587">
        <f t="shared" ca="1" si="35"/>
        <v>0</v>
      </c>
      <c r="M91" s="587">
        <f t="shared" ca="1" si="35"/>
        <v>0</v>
      </c>
      <c r="N91" s="587">
        <f t="shared" ca="1" si="35"/>
        <v>0</v>
      </c>
      <c r="O91" s="587">
        <f t="shared" ca="1" si="35"/>
        <v>0</v>
      </c>
      <c r="P91" s="587">
        <f t="shared" ca="1" si="35"/>
        <v>0</v>
      </c>
      <c r="Q91" s="580">
        <f t="shared" ca="1" si="36"/>
        <v>0</v>
      </c>
      <c r="R91" s="581">
        <f t="shared" ca="1" si="37"/>
        <v>1</v>
      </c>
    </row>
    <row r="92" spans="1:18" ht="12.6" customHeight="1">
      <c r="A92" s="584"/>
      <c r="B92" s="578" t="str">
        <f t="shared" si="33"/>
        <v/>
      </c>
      <c r="C92" s="578" t="str">
        <f t="shared" si="34"/>
        <v/>
      </c>
      <c r="D92" s="587">
        <f t="shared" ca="1" si="38"/>
        <v>0</v>
      </c>
      <c r="E92" s="570">
        <f t="shared" ca="1" si="38"/>
        <v>0</v>
      </c>
      <c r="F92" s="587">
        <f t="shared" ca="1" si="38"/>
        <v>0</v>
      </c>
      <c r="G92" s="587">
        <f t="shared" ca="1" si="35"/>
        <v>0</v>
      </c>
      <c r="H92" s="587">
        <f t="shared" ca="1" si="35"/>
        <v>0</v>
      </c>
      <c r="I92" s="587">
        <f t="shared" ca="1" si="35"/>
        <v>0</v>
      </c>
      <c r="J92" s="587">
        <f t="shared" ca="1" si="35"/>
        <v>0</v>
      </c>
      <c r="K92" s="587">
        <f t="shared" ca="1" si="35"/>
        <v>0</v>
      </c>
      <c r="L92" s="587">
        <f t="shared" ca="1" si="35"/>
        <v>0</v>
      </c>
      <c r="M92" s="587">
        <f t="shared" ca="1" si="35"/>
        <v>0</v>
      </c>
      <c r="N92" s="587">
        <f t="shared" ca="1" si="35"/>
        <v>0</v>
      </c>
      <c r="O92" s="587">
        <f t="shared" ca="1" si="35"/>
        <v>0</v>
      </c>
      <c r="P92" s="587">
        <f t="shared" ca="1" si="35"/>
        <v>0</v>
      </c>
      <c r="Q92" s="580">
        <f t="shared" ca="1" si="36"/>
        <v>0</v>
      </c>
      <c r="R92" s="581">
        <f t="shared" ca="1" si="37"/>
        <v>1</v>
      </c>
    </row>
    <row r="93" spans="1:18" ht="12.6" customHeight="1">
      <c r="A93" s="584"/>
      <c r="B93" s="578" t="str">
        <f t="shared" si="33"/>
        <v/>
      </c>
      <c r="C93" s="578" t="str">
        <f t="shared" si="34"/>
        <v/>
      </c>
      <c r="D93" s="587">
        <f t="shared" ca="1" si="38"/>
        <v>0</v>
      </c>
      <c r="E93" s="570">
        <f t="shared" ca="1" si="38"/>
        <v>0</v>
      </c>
      <c r="F93" s="587">
        <f t="shared" ca="1" si="38"/>
        <v>0</v>
      </c>
      <c r="G93" s="587">
        <f t="shared" ca="1" si="35"/>
        <v>0</v>
      </c>
      <c r="H93" s="587">
        <f t="shared" ca="1" si="35"/>
        <v>0</v>
      </c>
      <c r="I93" s="587">
        <f t="shared" ca="1" si="35"/>
        <v>0</v>
      </c>
      <c r="J93" s="587">
        <f t="shared" ca="1" si="35"/>
        <v>0</v>
      </c>
      <c r="K93" s="587">
        <f t="shared" ca="1" si="35"/>
        <v>0</v>
      </c>
      <c r="L93" s="587">
        <f t="shared" ca="1" si="35"/>
        <v>0</v>
      </c>
      <c r="M93" s="587">
        <f t="shared" ca="1" si="35"/>
        <v>0</v>
      </c>
      <c r="N93" s="587">
        <f t="shared" ca="1" si="35"/>
        <v>0</v>
      </c>
      <c r="O93" s="587">
        <f t="shared" ca="1" si="35"/>
        <v>0</v>
      </c>
      <c r="P93" s="587">
        <f t="shared" ca="1" si="35"/>
        <v>0</v>
      </c>
      <c r="Q93" s="580">
        <f t="shared" ca="1" si="36"/>
        <v>0</v>
      </c>
      <c r="R93" s="581">
        <f t="shared" ca="1" si="37"/>
        <v>1</v>
      </c>
    </row>
    <row r="94" spans="1:18" ht="12.6" customHeight="1">
      <c r="A94" s="584"/>
      <c r="B94" s="578" t="str">
        <f t="shared" si="33"/>
        <v/>
      </c>
      <c r="C94" s="578" t="str">
        <f t="shared" si="34"/>
        <v/>
      </c>
      <c r="D94" s="587">
        <f t="shared" ca="1" si="38"/>
        <v>0</v>
      </c>
      <c r="E94" s="570">
        <f t="shared" ca="1" si="38"/>
        <v>0</v>
      </c>
      <c r="F94" s="587">
        <f t="shared" ca="1" si="38"/>
        <v>0</v>
      </c>
      <c r="G94" s="587">
        <f t="shared" ref="G94:P109" ca="1" si="39">IF(COUNTIF(INDIRECT("'"&amp;G$3&amp;"'!A1:A100"),$A94)=0,0,INDEX(INDIRECT("'"&amp;G$3&amp;"'!A1:Z100"),MATCH($A94,INDIRECT("'"&amp;G$3&amp;"'!A1:A100"),0),MATCH("Marinier",INDIRECT("'"&amp;G$3&amp;"'!A2:Z2"),0)))</f>
        <v>0</v>
      </c>
      <c r="H94" s="587">
        <f t="shared" ca="1" si="39"/>
        <v>0</v>
      </c>
      <c r="I94" s="587">
        <f t="shared" ca="1" si="39"/>
        <v>0</v>
      </c>
      <c r="J94" s="587">
        <f t="shared" ca="1" si="39"/>
        <v>0</v>
      </c>
      <c r="K94" s="587">
        <f t="shared" ca="1" si="39"/>
        <v>0</v>
      </c>
      <c r="L94" s="587">
        <f t="shared" ca="1" si="39"/>
        <v>0</v>
      </c>
      <c r="M94" s="587">
        <f t="shared" ca="1" si="39"/>
        <v>0</v>
      </c>
      <c r="N94" s="587">
        <f t="shared" ca="1" si="39"/>
        <v>0</v>
      </c>
      <c r="O94" s="587">
        <f t="shared" ca="1" si="39"/>
        <v>0</v>
      </c>
      <c r="P94" s="587">
        <f t="shared" ca="1" si="39"/>
        <v>0</v>
      </c>
      <c r="Q94" s="580">
        <f t="shared" ca="1" si="36"/>
        <v>0</v>
      </c>
      <c r="R94" s="581">
        <f t="shared" ca="1" si="37"/>
        <v>1</v>
      </c>
    </row>
    <row r="95" spans="1:18" ht="12.6" customHeight="1">
      <c r="A95" s="584"/>
      <c r="B95" s="578" t="str">
        <f t="shared" si="33"/>
        <v/>
      </c>
      <c r="C95" s="578" t="str">
        <f t="shared" si="34"/>
        <v/>
      </c>
      <c r="D95" s="587">
        <f t="shared" ca="1" si="38"/>
        <v>0</v>
      </c>
      <c r="E95" s="570">
        <f t="shared" ca="1" si="38"/>
        <v>0</v>
      </c>
      <c r="F95" s="587">
        <f t="shared" ca="1" si="38"/>
        <v>0</v>
      </c>
      <c r="G95" s="587">
        <f t="shared" ca="1" si="39"/>
        <v>0</v>
      </c>
      <c r="H95" s="587">
        <f t="shared" ca="1" si="39"/>
        <v>0</v>
      </c>
      <c r="I95" s="587">
        <f t="shared" ca="1" si="39"/>
        <v>0</v>
      </c>
      <c r="J95" s="587">
        <f t="shared" ca="1" si="39"/>
        <v>0</v>
      </c>
      <c r="K95" s="587">
        <f t="shared" ca="1" si="39"/>
        <v>0</v>
      </c>
      <c r="L95" s="587">
        <f t="shared" ca="1" si="39"/>
        <v>0</v>
      </c>
      <c r="M95" s="587">
        <f t="shared" ca="1" si="39"/>
        <v>0</v>
      </c>
      <c r="N95" s="587">
        <f t="shared" ca="1" si="39"/>
        <v>0</v>
      </c>
      <c r="O95" s="587">
        <f t="shared" ca="1" si="39"/>
        <v>0</v>
      </c>
      <c r="P95" s="587">
        <f t="shared" ca="1" si="39"/>
        <v>0</v>
      </c>
      <c r="Q95" s="580">
        <f t="shared" ca="1" si="36"/>
        <v>0</v>
      </c>
      <c r="R95" s="581">
        <f t="shared" ca="1" si="37"/>
        <v>1</v>
      </c>
    </row>
    <row r="96" spans="1:18" ht="12.6" customHeight="1">
      <c r="A96" s="584"/>
      <c r="B96" s="578" t="str">
        <f t="shared" si="33"/>
        <v/>
      </c>
      <c r="C96" s="578" t="str">
        <f t="shared" si="34"/>
        <v/>
      </c>
      <c r="D96" s="587">
        <f t="shared" ca="1" si="38"/>
        <v>0</v>
      </c>
      <c r="E96" s="570">
        <f t="shared" ca="1" si="38"/>
        <v>0</v>
      </c>
      <c r="F96" s="587">
        <f t="shared" ca="1" si="38"/>
        <v>0</v>
      </c>
      <c r="G96" s="587">
        <f t="shared" ca="1" si="39"/>
        <v>0</v>
      </c>
      <c r="H96" s="587">
        <f t="shared" ca="1" si="39"/>
        <v>0</v>
      </c>
      <c r="I96" s="587">
        <f t="shared" ca="1" si="39"/>
        <v>0</v>
      </c>
      <c r="J96" s="587">
        <f t="shared" ca="1" si="39"/>
        <v>0</v>
      </c>
      <c r="K96" s="587">
        <f t="shared" ca="1" si="39"/>
        <v>0</v>
      </c>
      <c r="L96" s="587">
        <f t="shared" ca="1" si="39"/>
        <v>0</v>
      </c>
      <c r="M96" s="587">
        <f t="shared" ca="1" si="39"/>
        <v>0</v>
      </c>
      <c r="N96" s="587">
        <f t="shared" ca="1" si="39"/>
        <v>0</v>
      </c>
      <c r="O96" s="587">
        <f t="shared" ca="1" si="39"/>
        <v>0</v>
      </c>
      <c r="P96" s="587">
        <f t="shared" ca="1" si="39"/>
        <v>0</v>
      </c>
      <c r="Q96" s="580">
        <f t="shared" ca="1" si="36"/>
        <v>0</v>
      </c>
      <c r="R96" s="581">
        <f t="shared" ca="1" si="37"/>
        <v>1</v>
      </c>
    </row>
    <row r="97" spans="1:18" ht="12.6" customHeight="1">
      <c r="A97" s="584"/>
      <c r="B97" s="578" t="str">
        <f t="shared" si="33"/>
        <v/>
      </c>
      <c r="C97" s="578" t="str">
        <f t="shared" si="34"/>
        <v/>
      </c>
      <c r="D97" s="587">
        <f t="shared" ca="1" si="38"/>
        <v>0</v>
      </c>
      <c r="E97" s="570">
        <f t="shared" ca="1" si="38"/>
        <v>0</v>
      </c>
      <c r="F97" s="587">
        <f t="shared" ca="1" si="38"/>
        <v>0</v>
      </c>
      <c r="G97" s="587">
        <f t="shared" ca="1" si="39"/>
        <v>0</v>
      </c>
      <c r="H97" s="587">
        <f t="shared" ca="1" si="39"/>
        <v>0</v>
      </c>
      <c r="I97" s="587">
        <f t="shared" ca="1" si="39"/>
        <v>0</v>
      </c>
      <c r="J97" s="587">
        <f t="shared" ca="1" si="39"/>
        <v>0</v>
      </c>
      <c r="K97" s="587">
        <f t="shared" ca="1" si="39"/>
        <v>0</v>
      </c>
      <c r="L97" s="587">
        <f t="shared" ca="1" si="39"/>
        <v>0</v>
      </c>
      <c r="M97" s="587">
        <f t="shared" ca="1" si="39"/>
        <v>0</v>
      </c>
      <c r="N97" s="587">
        <f t="shared" ca="1" si="39"/>
        <v>0</v>
      </c>
      <c r="O97" s="587">
        <f t="shared" ca="1" si="39"/>
        <v>0</v>
      </c>
      <c r="P97" s="587">
        <f t="shared" ca="1" si="39"/>
        <v>0</v>
      </c>
      <c r="Q97" s="580">
        <f t="shared" ca="1" si="36"/>
        <v>0</v>
      </c>
      <c r="R97" s="581">
        <f t="shared" ca="1" si="37"/>
        <v>1</v>
      </c>
    </row>
    <row r="98" spans="1:18" ht="12.6" customHeight="1">
      <c r="A98" s="584"/>
      <c r="B98" s="578" t="str">
        <f t="shared" si="33"/>
        <v/>
      </c>
      <c r="C98" s="578" t="str">
        <f t="shared" si="34"/>
        <v/>
      </c>
      <c r="D98" s="587">
        <f t="shared" ca="1" si="38"/>
        <v>0</v>
      </c>
      <c r="E98" s="570">
        <f t="shared" ca="1" si="38"/>
        <v>0</v>
      </c>
      <c r="F98" s="587">
        <f t="shared" ca="1" si="38"/>
        <v>0</v>
      </c>
      <c r="G98" s="587">
        <f t="shared" ca="1" si="39"/>
        <v>0</v>
      </c>
      <c r="H98" s="587">
        <f t="shared" ca="1" si="39"/>
        <v>0</v>
      </c>
      <c r="I98" s="587">
        <f t="shared" ca="1" si="39"/>
        <v>0</v>
      </c>
      <c r="J98" s="587">
        <f t="shared" ca="1" si="39"/>
        <v>0</v>
      </c>
      <c r="K98" s="587">
        <f t="shared" ca="1" si="39"/>
        <v>0</v>
      </c>
      <c r="L98" s="587">
        <f t="shared" ca="1" si="39"/>
        <v>0</v>
      </c>
      <c r="M98" s="587">
        <f t="shared" ca="1" si="39"/>
        <v>0</v>
      </c>
      <c r="N98" s="587">
        <f t="shared" ca="1" si="39"/>
        <v>0</v>
      </c>
      <c r="O98" s="587">
        <f t="shared" ca="1" si="39"/>
        <v>0</v>
      </c>
      <c r="P98" s="587">
        <f t="shared" ca="1" si="39"/>
        <v>0</v>
      </c>
      <c r="Q98" s="580">
        <f t="shared" ca="1" si="36"/>
        <v>0</v>
      </c>
      <c r="R98" s="581">
        <f t="shared" ca="1" si="37"/>
        <v>1</v>
      </c>
    </row>
    <row r="99" spans="1:18" ht="12.6" customHeight="1">
      <c r="A99" s="584"/>
      <c r="B99" s="578" t="str">
        <f t="shared" si="33"/>
        <v/>
      </c>
      <c r="C99" s="578" t="str">
        <f t="shared" si="34"/>
        <v/>
      </c>
      <c r="D99" s="587">
        <f t="shared" ca="1" si="38"/>
        <v>0</v>
      </c>
      <c r="E99" s="570">
        <f t="shared" ca="1" si="38"/>
        <v>0</v>
      </c>
      <c r="F99" s="587">
        <f t="shared" ca="1" si="38"/>
        <v>0</v>
      </c>
      <c r="G99" s="587">
        <f t="shared" ca="1" si="39"/>
        <v>0</v>
      </c>
      <c r="H99" s="587">
        <f t="shared" ca="1" si="39"/>
        <v>0</v>
      </c>
      <c r="I99" s="587">
        <f t="shared" ca="1" si="39"/>
        <v>0</v>
      </c>
      <c r="J99" s="587">
        <f t="shared" ca="1" si="39"/>
        <v>0</v>
      </c>
      <c r="K99" s="587">
        <f t="shared" ca="1" si="39"/>
        <v>0</v>
      </c>
      <c r="L99" s="587">
        <f t="shared" ca="1" si="39"/>
        <v>0</v>
      </c>
      <c r="M99" s="587">
        <f t="shared" ca="1" si="39"/>
        <v>0</v>
      </c>
      <c r="N99" s="587">
        <f t="shared" ca="1" si="39"/>
        <v>0</v>
      </c>
      <c r="O99" s="587">
        <f t="shared" ca="1" si="39"/>
        <v>0</v>
      </c>
      <c r="P99" s="587">
        <f t="shared" ca="1" si="39"/>
        <v>0</v>
      </c>
      <c r="Q99" s="580">
        <f t="shared" ca="1" si="36"/>
        <v>0</v>
      </c>
      <c r="R99" s="581">
        <f t="shared" ca="1" si="37"/>
        <v>1</v>
      </c>
    </row>
    <row r="100" spans="1:18" ht="12.6" customHeight="1">
      <c r="A100" s="584"/>
      <c r="B100" s="578" t="str">
        <f t="shared" si="33"/>
        <v/>
      </c>
      <c r="C100" s="578" t="str">
        <f t="shared" si="34"/>
        <v/>
      </c>
      <c r="D100" s="587">
        <f t="shared" ca="1" si="38"/>
        <v>0</v>
      </c>
      <c r="E100" s="570">
        <f t="shared" ca="1" si="38"/>
        <v>0</v>
      </c>
      <c r="F100" s="587">
        <f t="shared" ca="1" si="38"/>
        <v>0</v>
      </c>
      <c r="G100" s="587">
        <f t="shared" ca="1" si="39"/>
        <v>0</v>
      </c>
      <c r="H100" s="587">
        <f t="shared" ca="1" si="39"/>
        <v>0</v>
      </c>
      <c r="I100" s="587">
        <f t="shared" ca="1" si="39"/>
        <v>0</v>
      </c>
      <c r="J100" s="587">
        <f t="shared" ca="1" si="39"/>
        <v>0</v>
      </c>
      <c r="K100" s="587">
        <f t="shared" ca="1" si="39"/>
        <v>0</v>
      </c>
      <c r="L100" s="587">
        <f t="shared" ca="1" si="39"/>
        <v>0</v>
      </c>
      <c r="M100" s="587">
        <f t="shared" ca="1" si="39"/>
        <v>0</v>
      </c>
      <c r="N100" s="587">
        <f t="shared" ca="1" si="39"/>
        <v>0</v>
      </c>
      <c r="O100" s="587">
        <f t="shared" ca="1" si="39"/>
        <v>0</v>
      </c>
      <c r="P100" s="587">
        <f t="shared" ca="1" si="39"/>
        <v>0</v>
      </c>
      <c r="Q100" s="580">
        <f t="shared" ca="1" si="36"/>
        <v>0</v>
      </c>
      <c r="R100" s="581">
        <f t="shared" ca="1" si="37"/>
        <v>1</v>
      </c>
    </row>
    <row r="101" spans="1:18" ht="12.6" customHeight="1">
      <c r="A101" s="584"/>
      <c r="B101" s="578" t="str">
        <f t="shared" si="33"/>
        <v/>
      </c>
      <c r="C101" s="578" t="str">
        <f t="shared" si="34"/>
        <v/>
      </c>
      <c r="D101" s="587">
        <f t="shared" ca="1" si="38"/>
        <v>0</v>
      </c>
      <c r="E101" s="570">
        <f t="shared" ca="1" si="38"/>
        <v>0</v>
      </c>
      <c r="F101" s="587">
        <f t="shared" ca="1" si="38"/>
        <v>0</v>
      </c>
      <c r="G101" s="587">
        <f t="shared" ca="1" si="39"/>
        <v>0</v>
      </c>
      <c r="H101" s="587">
        <f t="shared" ca="1" si="39"/>
        <v>0</v>
      </c>
      <c r="I101" s="587">
        <f t="shared" ca="1" si="39"/>
        <v>0</v>
      </c>
      <c r="J101" s="587">
        <f t="shared" ca="1" si="39"/>
        <v>0</v>
      </c>
      <c r="K101" s="587">
        <f t="shared" ca="1" si="39"/>
        <v>0</v>
      </c>
      <c r="L101" s="587">
        <f t="shared" ca="1" si="39"/>
        <v>0</v>
      </c>
      <c r="M101" s="587">
        <f t="shared" ca="1" si="39"/>
        <v>0</v>
      </c>
      <c r="N101" s="587">
        <f t="shared" ca="1" si="39"/>
        <v>0</v>
      </c>
      <c r="O101" s="587">
        <f t="shared" ca="1" si="39"/>
        <v>0</v>
      </c>
      <c r="P101" s="587">
        <f t="shared" ca="1" si="39"/>
        <v>0</v>
      </c>
      <c r="Q101" s="580">
        <f t="shared" ca="1" si="36"/>
        <v>0</v>
      </c>
      <c r="R101" s="581">
        <f t="shared" ca="1" si="37"/>
        <v>1</v>
      </c>
    </row>
    <row r="102" spans="1:18" ht="12.6" customHeight="1">
      <c r="A102" s="584"/>
      <c r="B102" s="578" t="str">
        <f t="shared" si="33"/>
        <v/>
      </c>
      <c r="C102" s="578" t="str">
        <f t="shared" si="34"/>
        <v/>
      </c>
      <c r="D102" s="587">
        <f t="shared" ca="1" si="38"/>
        <v>0</v>
      </c>
      <c r="E102" s="570">
        <f t="shared" ca="1" si="38"/>
        <v>0</v>
      </c>
      <c r="F102" s="587">
        <f t="shared" ca="1" si="38"/>
        <v>0</v>
      </c>
      <c r="G102" s="587">
        <f t="shared" ca="1" si="39"/>
        <v>0</v>
      </c>
      <c r="H102" s="587">
        <f t="shared" ca="1" si="39"/>
        <v>0</v>
      </c>
      <c r="I102" s="587">
        <f t="shared" ca="1" si="39"/>
        <v>0</v>
      </c>
      <c r="J102" s="587">
        <f t="shared" ca="1" si="39"/>
        <v>0</v>
      </c>
      <c r="K102" s="587">
        <f t="shared" ca="1" si="39"/>
        <v>0</v>
      </c>
      <c r="L102" s="587">
        <f t="shared" ca="1" si="39"/>
        <v>0</v>
      </c>
      <c r="M102" s="587">
        <f t="shared" ca="1" si="39"/>
        <v>0</v>
      </c>
      <c r="N102" s="587">
        <f t="shared" ca="1" si="39"/>
        <v>0</v>
      </c>
      <c r="O102" s="587">
        <f t="shared" ca="1" si="39"/>
        <v>0</v>
      </c>
      <c r="P102" s="587">
        <f t="shared" ca="1" si="39"/>
        <v>0</v>
      </c>
      <c r="Q102" s="580">
        <f t="shared" ca="1" si="36"/>
        <v>0</v>
      </c>
      <c r="R102" s="581">
        <f t="shared" ca="1" si="37"/>
        <v>1</v>
      </c>
    </row>
    <row r="103" spans="1:18" ht="12.6" customHeight="1">
      <c r="A103" s="584"/>
      <c r="B103" s="578" t="str">
        <f t="shared" si="33"/>
        <v/>
      </c>
      <c r="C103" s="578" t="str">
        <f t="shared" si="34"/>
        <v/>
      </c>
      <c r="D103" s="587">
        <f t="shared" ca="1" si="38"/>
        <v>0</v>
      </c>
      <c r="E103" s="570">
        <f t="shared" ca="1" si="38"/>
        <v>0</v>
      </c>
      <c r="F103" s="587">
        <f t="shared" ca="1" si="38"/>
        <v>0</v>
      </c>
      <c r="G103" s="587">
        <f t="shared" ca="1" si="39"/>
        <v>0</v>
      </c>
      <c r="H103" s="587">
        <f t="shared" ca="1" si="39"/>
        <v>0</v>
      </c>
      <c r="I103" s="587">
        <f t="shared" ca="1" si="39"/>
        <v>0</v>
      </c>
      <c r="J103" s="587">
        <f t="shared" ca="1" si="39"/>
        <v>0</v>
      </c>
      <c r="K103" s="587">
        <f t="shared" ca="1" si="39"/>
        <v>0</v>
      </c>
      <c r="L103" s="587">
        <f t="shared" ca="1" si="39"/>
        <v>0</v>
      </c>
      <c r="M103" s="587">
        <f t="shared" ca="1" si="39"/>
        <v>0</v>
      </c>
      <c r="N103" s="587">
        <f t="shared" ca="1" si="39"/>
        <v>0</v>
      </c>
      <c r="O103" s="587">
        <f t="shared" ca="1" si="39"/>
        <v>0</v>
      </c>
      <c r="P103" s="587">
        <f t="shared" ca="1" si="39"/>
        <v>0</v>
      </c>
      <c r="Q103" s="580">
        <f t="shared" ca="1" si="36"/>
        <v>0</v>
      </c>
      <c r="R103" s="581">
        <f t="shared" ca="1" si="37"/>
        <v>1</v>
      </c>
    </row>
    <row r="104" spans="1:18" ht="12.6" customHeight="1">
      <c r="A104" s="584"/>
      <c r="B104" s="578" t="str">
        <f t="shared" si="33"/>
        <v/>
      </c>
      <c r="C104" s="578" t="str">
        <f t="shared" si="34"/>
        <v/>
      </c>
      <c r="D104" s="587">
        <f t="shared" ca="1" si="38"/>
        <v>0</v>
      </c>
      <c r="E104" s="570">
        <f t="shared" ca="1" si="38"/>
        <v>0</v>
      </c>
      <c r="F104" s="587">
        <f t="shared" ca="1" si="38"/>
        <v>0</v>
      </c>
      <c r="G104" s="587">
        <f t="shared" ca="1" si="39"/>
        <v>0</v>
      </c>
      <c r="H104" s="587">
        <f t="shared" ca="1" si="39"/>
        <v>0</v>
      </c>
      <c r="I104" s="587">
        <f t="shared" ca="1" si="39"/>
        <v>0</v>
      </c>
      <c r="J104" s="587">
        <f t="shared" ca="1" si="39"/>
        <v>0</v>
      </c>
      <c r="K104" s="587">
        <f t="shared" ca="1" si="39"/>
        <v>0</v>
      </c>
      <c r="L104" s="587">
        <f t="shared" ca="1" si="39"/>
        <v>0</v>
      </c>
      <c r="M104" s="587">
        <f t="shared" ca="1" si="39"/>
        <v>0</v>
      </c>
      <c r="N104" s="587">
        <f t="shared" ca="1" si="39"/>
        <v>0</v>
      </c>
      <c r="O104" s="587">
        <f t="shared" ca="1" si="39"/>
        <v>0</v>
      </c>
      <c r="P104" s="587">
        <f t="shared" ca="1" si="39"/>
        <v>0</v>
      </c>
      <c r="Q104" s="580">
        <f t="shared" ca="1" si="36"/>
        <v>0</v>
      </c>
      <c r="R104" s="581">
        <f t="shared" ca="1" si="37"/>
        <v>1</v>
      </c>
    </row>
    <row r="105" spans="1:18" ht="12.6" customHeight="1">
      <c r="A105" s="584"/>
      <c r="B105" s="578" t="str">
        <f t="shared" si="33"/>
        <v/>
      </c>
      <c r="C105" s="578" t="str">
        <f t="shared" si="34"/>
        <v/>
      </c>
      <c r="D105" s="587">
        <f t="shared" ca="1" si="38"/>
        <v>0</v>
      </c>
      <c r="E105" s="570">
        <f t="shared" ca="1" si="38"/>
        <v>0</v>
      </c>
      <c r="F105" s="587">
        <f t="shared" ca="1" si="38"/>
        <v>0</v>
      </c>
      <c r="G105" s="587">
        <f t="shared" ca="1" si="39"/>
        <v>0</v>
      </c>
      <c r="H105" s="587">
        <f t="shared" ca="1" si="39"/>
        <v>0</v>
      </c>
      <c r="I105" s="587">
        <f t="shared" ca="1" si="39"/>
        <v>0</v>
      </c>
      <c r="J105" s="587">
        <f t="shared" ca="1" si="39"/>
        <v>0</v>
      </c>
      <c r="K105" s="587">
        <f t="shared" ca="1" si="39"/>
        <v>0</v>
      </c>
      <c r="L105" s="587">
        <f t="shared" ca="1" si="39"/>
        <v>0</v>
      </c>
      <c r="M105" s="587">
        <f t="shared" ca="1" si="39"/>
        <v>0</v>
      </c>
      <c r="N105" s="587">
        <f t="shared" ca="1" si="39"/>
        <v>0</v>
      </c>
      <c r="O105" s="587">
        <f t="shared" ca="1" si="39"/>
        <v>0</v>
      </c>
      <c r="P105" s="587">
        <f t="shared" ca="1" si="39"/>
        <v>0</v>
      </c>
      <c r="Q105" s="580">
        <f t="shared" ca="1" si="36"/>
        <v>0</v>
      </c>
      <c r="R105" s="581">
        <f t="shared" ca="1" si="37"/>
        <v>1</v>
      </c>
    </row>
    <row r="106" spans="1:18" ht="12.6" customHeight="1">
      <c r="A106" s="584"/>
      <c r="B106" s="578" t="str">
        <f t="shared" si="33"/>
        <v/>
      </c>
      <c r="C106" s="578" t="str">
        <f t="shared" si="34"/>
        <v/>
      </c>
      <c r="D106" s="587">
        <f t="shared" ca="1" si="38"/>
        <v>0</v>
      </c>
      <c r="E106" s="570">
        <f t="shared" ca="1" si="38"/>
        <v>0</v>
      </c>
      <c r="F106" s="587">
        <f t="shared" ca="1" si="38"/>
        <v>0</v>
      </c>
      <c r="G106" s="587">
        <f t="shared" ca="1" si="39"/>
        <v>0</v>
      </c>
      <c r="H106" s="587">
        <f t="shared" ca="1" si="39"/>
        <v>0</v>
      </c>
      <c r="I106" s="587">
        <f t="shared" ca="1" si="39"/>
        <v>0</v>
      </c>
      <c r="J106" s="587">
        <f t="shared" ca="1" si="39"/>
        <v>0</v>
      </c>
      <c r="K106" s="587">
        <f t="shared" ca="1" si="39"/>
        <v>0</v>
      </c>
      <c r="L106" s="587">
        <f t="shared" ca="1" si="39"/>
        <v>0</v>
      </c>
      <c r="M106" s="587">
        <f t="shared" ca="1" si="39"/>
        <v>0</v>
      </c>
      <c r="N106" s="587">
        <f t="shared" ca="1" si="39"/>
        <v>0</v>
      </c>
      <c r="O106" s="587">
        <f t="shared" ca="1" si="39"/>
        <v>0</v>
      </c>
      <c r="P106" s="587">
        <f t="shared" ca="1" si="39"/>
        <v>0</v>
      </c>
      <c r="Q106" s="580">
        <f t="shared" ca="1" si="36"/>
        <v>0</v>
      </c>
      <c r="R106" s="581">
        <f t="shared" ca="1" si="37"/>
        <v>1</v>
      </c>
    </row>
    <row r="107" spans="1:18" ht="12.6" customHeight="1">
      <c r="A107" s="584"/>
      <c r="B107" s="578" t="str">
        <f t="shared" si="33"/>
        <v/>
      </c>
      <c r="C107" s="578" t="str">
        <f t="shared" si="34"/>
        <v/>
      </c>
      <c r="D107" s="587">
        <f t="shared" ca="1" si="38"/>
        <v>0</v>
      </c>
      <c r="E107" s="570">
        <f t="shared" ca="1" si="38"/>
        <v>0</v>
      </c>
      <c r="F107" s="587">
        <f t="shared" ca="1" si="38"/>
        <v>0</v>
      </c>
      <c r="G107" s="587">
        <f t="shared" ca="1" si="39"/>
        <v>0</v>
      </c>
      <c r="H107" s="587">
        <f t="shared" ca="1" si="39"/>
        <v>0</v>
      </c>
      <c r="I107" s="587">
        <f t="shared" ca="1" si="39"/>
        <v>0</v>
      </c>
      <c r="J107" s="587">
        <f t="shared" ca="1" si="39"/>
        <v>0</v>
      </c>
      <c r="K107" s="587">
        <f t="shared" ca="1" si="39"/>
        <v>0</v>
      </c>
      <c r="L107" s="587">
        <f t="shared" ca="1" si="39"/>
        <v>0</v>
      </c>
      <c r="M107" s="587">
        <f t="shared" ca="1" si="39"/>
        <v>0</v>
      </c>
      <c r="N107" s="587">
        <f t="shared" ca="1" si="39"/>
        <v>0</v>
      </c>
      <c r="O107" s="587">
        <f t="shared" ca="1" si="39"/>
        <v>0</v>
      </c>
      <c r="P107" s="587">
        <f t="shared" ca="1" si="39"/>
        <v>0</v>
      </c>
      <c r="Q107" s="580">
        <f t="shared" ca="1" si="36"/>
        <v>0</v>
      </c>
      <c r="R107" s="581">
        <f t="shared" ca="1" si="37"/>
        <v>1</v>
      </c>
    </row>
    <row r="108" spans="1:18" ht="12.6" customHeight="1">
      <c r="A108" s="584"/>
      <c r="B108" s="578" t="str">
        <f t="shared" si="33"/>
        <v/>
      </c>
      <c r="C108" s="578" t="str">
        <f t="shared" si="34"/>
        <v/>
      </c>
      <c r="D108" s="587">
        <f t="shared" ca="1" si="38"/>
        <v>0</v>
      </c>
      <c r="E108" s="570">
        <f t="shared" ca="1" si="38"/>
        <v>0</v>
      </c>
      <c r="F108" s="587">
        <f t="shared" ca="1" si="38"/>
        <v>0</v>
      </c>
      <c r="G108" s="587">
        <f t="shared" ca="1" si="39"/>
        <v>0</v>
      </c>
      <c r="H108" s="587">
        <f t="shared" ca="1" si="39"/>
        <v>0</v>
      </c>
      <c r="I108" s="587">
        <f t="shared" ca="1" si="39"/>
        <v>0</v>
      </c>
      <c r="J108" s="587">
        <f t="shared" ca="1" si="39"/>
        <v>0</v>
      </c>
      <c r="K108" s="587">
        <f t="shared" ca="1" si="39"/>
        <v>0</v>
      </c>
      <c r="L108" s="587">
        <f t="shared" ca="1" si="39"/>
        <v>0</v>
      </c>
      <c r="M108" s="587">
        <f t="shared" ca="1" si="39"/>
        <v>0</v>
      </c>
      <c r="N108" s="587">
        <f t="shared" ca="1" si="39"/>
        <v>0</v>
      </c>
      <c r="O108" s="587">
        <f t="shared" ca="1" si="39"/>
        <v>0</v>
      </c>
      <c r="P108" s="587">
        <f t="shared" ca="1" si="39"/>
        <v>0</v>
      </c>
      <c r="Q108" s="580">
        <f t="shared" ca="1" si="36"/>
        <v>0</v>
      </c>
      <c r="R108" s="581">
        <f t="shared" ca="1" si="37"/>
        <v>1</v>
      </c>
    </row>
    <row r="109" spans="1:18" ht="12.6" customHeight="1" thickBot="1">
      <c r="A109" s="584"/>
      <c r="B109" s="578" t="str">
        <f t="shared" si="33"/>
        <v/>
      </c>
      <c r="C109" s="578" t="str">
        <f t="shared" si="34"/>
        <v/>
      </c>
      <c r="D109" s="587">
        <f t="shared" ca="1" si="38"/>
        <v>0</v>
      </c>
      <c r="E109" s="600">
        <f t="shared" ca="1" si="38"/>
        <v>0</v>
      </c>
      <c r="F109" s="587">
        <f t="shared" ca="1" si="38"/>
        <v>0</v>
      </c>
      <c r="G109" s="587">
        <f t="shared" ca="1" si="39"/>
        <v>0</v>
      </c>
      <c r="H109" s="587">
        <f t="shared" ca="1" si="39"/>
        <v>0</v>
      </c>
      <c r="I109" s="587">
        <f t="shared" ca="1" si="39"/>
        <v>0</v>
      </c>
      <c r="J109" s="587">
        <f t="shared" ca="1" si="39"/>
        <v>0</v>
      </c>
      <c r="K109" s="587">
        <f t="shared" ca="1" si="39"/>
        <v>0</v>
      </c>
      <c r="L109" s="587">
        <f t="shared" ca="1" si="39"/>
        <v>0</v>
      </c>
      <c r="M109" s="587">
        <f t="shared" ca="1" si="39"/>
        <v>0</v>
      </c>
      <c r="N109" s="587">
        <f t="shared" ca="1" si="39"/>
        <v>0</v>
      </c>
      <c r="O109" s="587">
        <f t="shared" ca="1" si="39"/>
        <v>0</v>
      </c>
      <c r="P109" s="587">
        <f t="shared" ca="1" si="39"/>
        <v>0</v>
      </c>
      <c r="Q109" s="580">
        <f t="shared" ca="1" si="36"/>
        <v>0</v>
      </c>
      <c r="R109" s="581">
        <f t="shared" ca="1" si="37"/>
        <v>1</v>
      </c>
    </row>
    <row r="110" spans="1:18" ht="22.35" customHeight="1" thickBot="1">
      <c r="A110" s="933" t="s">
        <v>514</v>
      </c>
      <c r="B110" s="934"/>
      <c r="C110" s="934"/>
      <c r="D110" s="934"/>
      <c r="E110" s="934"/>
      <c r="F110" s="934"/>
      <c r="G110" s="934"/>
      <c r="H110" s="934"/>
      <c r="I110" s="934"/>
      <c r="J110" s="934"/>
      <c r="K110" s="934"/>
      <c r="L110" s="934"/>
      <c r="M110" s="934"/>
      <c r="N110" s="934"/>
      <c r="O110" s="934"/>
      <c r="P110" s="934"/>
      <c r="Q110" s="934"/>
      <c r="R110" s="935"/>
    </row>
    <row r="111" spans="1:18" ht="12.6" customHeight="1">
      <c r="A111" s="588"/>
      <c r="B111" s="569" t="str">
        <f t="shared" ref="B111:B154" si="40">IF($A111="","",VLOOKUP($A111,licbarque97,3))</f>
        <v/>
      </c>
      <c r="C111" s="569" t="str">
        <f t="shared" ref="C111:C154" si="41">IF(A111="","",VLOOKUP(A111,licbarque97,5))</f>
        <v/>
      </c>
      <c r="D111" s="574">
        <f t="shared" ref="D111:P127" ca="1" si="42">IF(COUNTIF(INDIRECT("'"&amp;D$3&amp;"'!A1:A100"),$A111)=0,0,INDEX(INDIRECT("'"&amp;D$3&amp;"'!A1:Z100"),MATCH($A111,INDIRECT("'"&amp;D$3&amp;"'!A1:A100"),0),MATCH("Marinier",INDIRECT("'"&amp;D$3&amp;"'!A2:Z2"),0)))</f>
        <v>0</v>
      </c>
      <c r="E111" s="572">
        <f t="shared" ca="1" si="42"/>
        <v>0</v>
      </c>
      <c r="F111" s="574">
        <f t="shared" ca="1" si="42"/>
        <v>0</v>
      </c>
      <c r="G111" s="574">
        <f t="shared" ca="1" si="42"/>
        <v>0</v>
      </c>
      <c r="H111" s="574">
        <f t="shared" ca="1" si="42"/>
        <v>0</v>
      </c>
      <c r="I111" s="574">
        <f t="shared" ca="1" si="42"/>
        <v>0</v>
      </c>
      <c r="J111" s="574">
        <f t="shared" ca="1" si="42"/>
        <v>0</v>
      </c>
      <c r="K111" s="573">
        <f t="shared" ca="1" si="42"/>
        <v>0</v>
      </c>
      <c r="L111" s="573">
        <f t="shared" ca="1" si="42"/>
        <v>0</v>
      </c>
      <c r="M111" s="573">
        <f t="shared" ca="1" si="42"/>
        <v>0</v>
      </c>
      <c r="N111" s="573">
        <f t="shared" ca="1" si="42"/>
        <v>0</v>
      </c>
      <c r="O111" s="573">
        <f t="shared" ca="1" si="42"/>
        <v>0</v>
      </c>
      <c r="P111" s="573">
        <f t="shared" ca="1" si="42"/>
        <v>0</v>
      </c>
      <c r="Q111" s="575">
        <f t="shared" ref="Q111:Q154" ca="1" si="43">SUM(E111:P111)</f>
        <v>0</v>
      </c>
      <c r="R111" s="576">
        <f t="shared" ref="R111:R154" ca="1" si="44">RANK(Q111,$Q$111:$Q$154)</f>
        <v>1</v>
      </c>
    </row>
    <row r="112" spans="1:18" ht="12.6" customHeight="1">
      <c r="A112" s="577"/>
      <c r="B112" s="578" t="str">
        <f t="shared" si="40"/>
        <v/>
      </c>
      <c r="C112" s="578" t="str">
        <f t="shared" si="41"/>
        <v/>
      </c>
      <c r="D112" s="571">
        <f t="shared" ca="1" si="42"/>
        <v>0</v>
      </c>
      <c r="E112" s="570">
        <f t="shared" ca="1" si="42"/>
        <v>0</v>
      </c>
      <c r="F112" s="571">
        <f t="shared" ca="1" si="42"/>
        <v>0</v>
      </c>
      <c r="G112" s="571">
        <f t="shared" ca="1" si="42"/>
        <v>0</v>
      </c>
      <c r="H112" s="571">
        <f t="shared" ca="1" si="42"/>
        <v>0</v>
      </c>
      <c r="I112" s="571">
        <f t="shared" ca="1" si="42"/>
        <v>0</v>
      </c>
      <c r="J112" s="571">
        <f t="shared" ca="1" si="42"/>
        <v>0</v>
      </c>
      <c r="K112" s="579">
        <f t="shared" ca="1" si="42"/>
        <v>0</v>
      </c>
      <c r="L112" s="579">
        <f t="shared" ca="1" si="42"/>
        <v>0</v>
      </c>
      <c r="M112" s="579">
        <f t="shared" ca="1" si="42"/>
        <v>0</v>
      </c>
      <c r="N112" s="579">
        <f t="shared" ca="1" si="42"/>
        <v>0</v>
      </c>
      <c r="O112" s="579">
        <f t="shared" ca="1" si="42"/>
        <v>0</v>
      </c>
      <c r="P112" s="579">
        <f t="shared" ca="1" si="42"/>
        <v>0</v>
      </c>
      <c r="Q112" s="580">
        <f t="shared" ca="1" si="43"/>
        <v>0</v>
      </c>
      <c r="R112" s="581">
        <f t="shared" ca="1" si="44"/>
        <v>1</v>
      </c>
    </row>
    <row r="113" spans="1:18" ht="12.6" customHeight="1">
      <c r="A113" s="582"/>
      <c r="B113" s="578" t="str">
        <f t="shared" si="40"/>
        <v/>
      </c>
      <c r="C113" s="578" t="str">
        <f t="shared" si="41"/>
        <v/>
      </c>
      <c r="D113" s="571">
        <f t="shared" ca="1" si="42"/>
        <v>0</v>
      </c>
      <c r="E113" s="570">
        <f t="shared" ca="1" si="42"/>
        <v>0</v>
      </c>
      <c r="F113" s="571">
        <f t="shared" ca="1" si="42"/>
        <v>0</v>
      </c>
      <c r="G113" s="571">
        <f t="shared" ca="1" si="42"/>
        <v>0</v>
      </c>
      <c r="H113" s="571">
        <f t="shared" ca="1" si="42"/>
        <v>0</v>
      </c>
      <c r="I113" s="571">
        <f t="shared" ca="1" si="42"/>
        <v>0</v>
      </c>
      <c r="J113" s="571">
        <f t="shared" ca="1" si="42"/>
        <v>0</v>
      </c>
      <c r="K113" s="579">
        <f t="shared" ca="1" si="42"/>
        <v>0</v>
      </c>
      <c r="L113" s="579">
        <f t="shared" ca="1" si="42"/>
        <v>0</v>
      </c>
      <c r="M113" s="579">
        <f t="shared" ca="1" si="42"/>
        <v>0</v>
      </c>
      <c r="N113" s="579">
        <f t="shared" ca="1" si="42"/>
        <v>0</v>
      </c>
      <c r="O113" s="579">
        <f t="shared" ca="1" si="42"/>
        <v>0</v>
      </c>
      <c r="P113" s="579">
        <f t="shared" ca="1" si="42"/>
        <v>0</v>
      </c>
      <c r="Q113" s="580">
        <f t="shared" ca="1" si="43"/>
        <v>0</v>
      </c>
      <c r="R113" s="581">
        <f t="shared" ca="1" si="44"/>
        <v>1</v>
      </c>
    </row>
    <row r="114" spans="1:18" ht="12.6" customHeight="1">
      <c r="A114" s="582"/>
      <c r="B114" s="578" t="str">
        <f t="shared" si="40"/>
        <v/>
      </c>
      <c r="C114" s="578" t="str">
        <f t="shared" si="41"/>
        <v/>
      </c>
      <c r="D114" s="571">
        <f t="shared" ca="1" si="42"/>
        <v>0</v>
      </c>
      <c r="E114" s="570">
        <f t="shared" ca="1" si="42"/>
        <v>0</v>
      </c>
      <c r="F114" s="571">
        <f t="shared" ca="1" si="42"/>
        <v>0</v>
      </c>
      <c r="G114" s="571">
        <f t="shared" ca="1" si="42"/>
        <v>0</v>
      </c>
      <c r="H114" s="571">
        <f t="shared" ca="1" si="42"/>
        <v>0</v>
      </c>
      <c r="I114" s="571">
        <f t="shared" ca="1" si="42"/>
        <v>0</v>
      </c>
      <c r="J114" s="571">
        <f t="shared" ca="1" si="42"/>
        <v>0</v>
      </c>
      <c r="K114" s="579">
        <f t="shared" ca="1" si="42"/>
        <v>0</v>
      </c>
      <c r="L114" s="579">
        <f t="shared" ca="1" si="42"/>
        <v>0</v>
      </c>
      <c r="M114" s="579">
        <f t="shared" ca="1" si="42"/>
        <v>0</v>
      </c>
      <c r="N114" s="579">
        <f t="shared" ca="1" si="42"/>
        <v>0</v>
      </c>
      <c r="O114" s="579">
        <f t="shared" ca="1" si="42"/>
        <v>0</v>
      </c>
      <c r="P114" s="579">
        <f t="shared" ca="1" si="42"/>
        <v>0</v>
      </c>
      <c r="Q114" s="580">
        <f t="shared" ca="1" si="43"/>
        <v>0</v>
      </c>
      <c r="R114" s="581">
        <f t="shared" ca="1" si="44"/>
        <v>1</v>
      </c>
    </row>
    <row r="115" spans="1:18" ht="12.6" customHeight="1">
      <c r="A115" s="577"/>
      <c r="B115" s="578" t="str">
        <f t="shared" si="40"/>
        <v/>
      </c>
      <c r="C115" s="578" t="str">
        <f t="shared" si="41"/>
        <v/>
      </c>
      <c r="D115" s="571">
        <f t="shared" ca="1" si="42"/>
        <v>0</v>
      </c>
      <c r="E115" s="570">
        <f t="shared" ca="1" si="42"/>
        <v>0</v>
      </c>
      <c r="F115" s="571">
        <f t="shared" ca="1" si="42"/>
        <v>0</v>
      </c>
      <c r="G115" s="571">
        <f t="shared" ca="1" si="42"/>
        <v>0</v>
      </c>
      <c r="H115" s="571">
        <f t="shared" ca="1" si="42"/>
        <v>0</v>
      </c>
      <c r="I115" s="571">
        <f t="shared" ca="1" si="42"/>
        <v>0</v>
      </c>
      <c r="J115" s="571">
        <f t="shared" ca="1" si="42"/>
        <v>0</v>
      </c>
      <c r="K115" s="579">
        <f t="shared" ca="1" si="42"/>
        <v>0</v>
      </c>
      <c r="L115" s="579">
        <f t="shared" ca="1" si="42"/>
        <v>0</v>
      </c>
      <c r="M115" s="579">
        <f t="shared" ca="1" si="42"/>
        <v>0</v>
      </c>
      <c r="N115" s="579">
        <f t="shared" ca="1" si="42"/>
        <v>0</v>
      </c>
      <c r="O115" s="579">
        <f t="shared" ca="1" si="42"/>
        <v>0</v>
      </c>
      <c r="P115" s="579">
        <f t="shared" ca="1" si="42"/>
        <v>0</v>
      </c>
      <c r="Q115" s="580">
        <f t="shared" ca="1" si="43"/>
        <v>0</v>
      </c>
      <c r="R115" s="581">
        <f t="shared" ca="1" si="44"/>
        <v>1</v>
      </c>
    </row>
    <row r="116" spans="1:18" ht="12.6" customHeight="1">
      <c r="A116" s="582"/>
      <c r="B116" s="578" t="str">
        <f t="shared" si="40"/>
        <v/>
      </c>
      <c r="C116" s="578" t="str">
        <f t="shared" si="41"/>
        <v/>
      </c>
      <c r="D116" s="571">
        <f t="shared" ca="1" si="42"/>
        <v>0</v>
      </c>
      <c r="E116" s="570">
        <f t="shared" ca="1" si="42"/>
        <v>0</v>
      </c>
      <c r="F116" s="571">
        <f t="shared" ca="1" si="42"/>
        <v>0</v>
      </c>
      <c r="G116" s="571">
        <f t="shared" ca="1" si="42"/>
        <v>0</v>
      </c>
      <c r="H116" s="571">
        <f t="shared" ca="1" si="42"/>
        <v>0</v>
      </c>
      <c r="I116" s="571">
        <f t="shared" ca="1" si="42"/>
        <v>0</v>
      </c>
      <c r="J116" s="571">
        <f t="shared" ca="1" si="42"/>
        <v>0</v>
      </c>
      <c r="K116" s="579">
        <f t="shared" ca="1" si="42"/>
        <v>0</v>
      </c>
      <c r="L116" s="579">
        <f t="shared" ca="1" si="42"/>
        <v>0</v>
      </c>
      <c r="M116" s="579">
        <f t="shared" ca="1" si="42"/>
        <v>0</v>
      </c>
      <c r="N116" s="579">
        <f t="shared" ca="1" si="42"/>
        <v>0</v>
      </c>
      <c r="O116" s="579">
        <f t="shared" ca="1" si="42"/>
        <v>0</v>
      </c>
      <c r="P116" s="579">
        <f t="shared" ca="1" si="42"/>
        <v>0</v>
      </c>
      <c r="Q116" s="580">
        <f t="shared" ca="1" si="43"/>
        <v>0</v>
      </c>
      <c r="R116" s="581">
        <f t="shared" ca="1" si="44"/>
        <v>1</v>
      </c>
    </row>
    <row r="117" spans="1:18" ht="12.6" customHeight="1">
      <c r="A117" s="577"/>
      <c r="B117" s="578" t="str">
        <f t="shared" si="40"/>
        <v/>
      </c>
      <c r="C117" s="578" t="str">
        <f t="shared" si="41"/>
        <v/>
      </c>
      <c r="D117" s="571">
        <f t="shared" ca="1" si="42"/>
        <v>0</v>
      </c>
      <c r="E117" s="570">
        <f t="shared" ca="1" si="42"/>
        <v>0</v>
      </c>
      <c r="F117" s="571">
        <f t="shared" ca="1" si="42"/>
        <v>0</v>
      </c>
      <c r="G117" s="571">
        <f t="shared" ca="1" si="42"/>
        <v>0</v>
      </c>
      <c r="H117" s="571">
        <f t="shared" ca="1" si="42"/>
        <v>0</v>
      </c>
      <c r="I117" s="571">
        <f t="shared" ca="1" si="42"/>
        <v>0</v>
      </c>
      <c r="J117" s="571">
        <f t="shared" ca="1" si="42"/>
        <v>0</v>
      </c>
      <c r="K117" s="579">
        <f t="shared" ca="1" si="42"/>
        <v>0</v>
      </c>
      <c r="L117" s="579">
        <f t="shared" ca="1" si="42"/>
        <v>0</v>
      </c>
      <c r="M117" s="579">
        <f t="shared" ca="1" si="42"/>
        <v>0</v>
      </c>
      <c r="N117" s="579">
        <f t="shared" ca="1" si="42"/>
        <v>0</v>
      </c>
      <c r="O117" s="579">
        <f t="shared" ca="1" si="42"/>
        <v>0</v>
      </c>
      <c r="P117" s="579">
        <f t="shared" ca="1" si="42"/>
        <v>0</v>
      </c>
      <c r="Q117" s="580">
        <f t="shared" ca="1" si="43"/>
        <v>0</v>
      </c>
      <c r="R117" s="581">
        <f t="shared" ca="1" si="44"/>
        <v>1</v>
      </c>
    </row>
    <row r="118" spans="1:18" ht="12.6" customHeight="1">
      <c r="A118" s="577"/>
      <c r="B118" s="578" t="str">
        <f t="shared" si="40"/>
        <v/>
      </c>
      <c r="C118" s="578" t="str">
        <f t="shared" si="41"/>
        <v/>
      </c>
      <c r="D118" s="571">
        <f t="shared" ca="1" si="42"/>
        <v>0</v>
      </c>
      <c r="E118" s="570">
        <f t="shared" ca="1" si="42"/>
        <v>0</v>
      </c>
      <c r="F118" s="571">
        <f t="shared" ca="1" si="42"/>
        <v>0</v>
      </c>
      <c r="G118" s="571">
        <f t="shared" ca="1" si="42"/>
        <v>0</v>
      </c>
      <c r="H118" s="571">
        <f t="shared" ca="1" si="42"/>
        <v>0</v>
      </c>
      <c r="I118" s="571">
        <f t="shared" ca="1" si="42"/>
        <v>0</v>
      </c>
      <c r="J118" s="571">
        <f t="shared" ca="1" si="42"/>
        <v>0</v>
      </c>
      <c r="K118" s="579">
        <f t="shared" ca="1" si="42"/>
        <v>0</v>
      </c>
      <c r="L118" s="579">
        <f t="shared" ca="1" si="42"/>
        <v>0</v>
      </c>
      <c r="M118" s="579">
        <f t="shared" ca="1" si="42"/>
        <v>0</v>
      </c>
      <c r="N118" s="579">
        <f t="shared" ca="1" si="42"/>
        <v>0</v>
      </c>
      <c r="O118" s="579">
        <f t="shared" ca="1" si="42"/>
        <v>0</v>
      </c>
      <c r="P118" s="579">
        <f t="shared" ca="1" si="42"/>
        <v>0</v>
      </c>
      <c r="Q118" s="580">
        <f t="shared" ca="1" si="43"/>
        <v>0</v>
      </c>
      <c r="R118" s="581">
        <f t="shared" ca="1" si="44"/>
        <v>1</v>
      </c>
    </row>
    <row r="119" spans="1:18" ht="12.6" customHeight="1">
      <c r="A119" s="582"/>
      <c r="B119" s="578" t="str">
        <f t="shared" si="40"/>
        <v/>
      </c>
      <c r="C119" s="578" t="str">
        <f t="shared" si="41"/>
        <v/>
      </c>
      <c r="D119" s="571">
        <f t="shared" ca="1" si="42"/>
        <v>0</v>
      </c>
      <c r="E119" s="570">
        <f t="shared" ca="1" si="42"/>
        <v>0</v>
      </c>
      <c r="F119" s="571">
        <f t="shared" ca="1" si="42"/>
        <v>0</v>
      </c>
      <c r="G119" s="571">
        <f t="shared" ca="1" si="42"/>
        <v>0</v>
      </c>
      <c r="H119" s="571">
        <f t="shared" ca="1" si="42"/>
        <v>0</v>
      </c>
      <c r="I119" s="571">
        <f t="shared" ca="1" si="42"/>
        <v>0</v>
      </c>
      <c r="J119" s="571">
        <f t="shared" ca="1" si="42"/>
        <v>0</v>
      </c>
      <c r="K119" s="579">
        <f t="shared" ca="1" si="42"/>
        <v>0</v>
      </c>
      <c r="L119" s="579">
        <f t="shared" ca="1" si="42"/>
        <v>0</v>
      </c>
      <c r="M119" s="579">
        <f t="shared" ca="1" si="42"/>
        <v>0</v>
      </c>
      <c r="N119" s="579">
        <f t="shared" ca="1" si="42"/>
        <v>0</v>
      </c>
      <c r="O119" s="579">
        <f t="shared" ca="1" si="42"/>
        <v>0</v>
      </c>
      <c r="P119" s="579">
        <f t="shared" ca="1" si="42"/>
        <v>0</v>
      </c>
      <c r="Q119" s="580">
        <f t="shared" ca="1" si="43"/>
        <v>0</v>
      </c>
      <c r="R119" s="581">
        <f t="shared" ca="1" si="44"/>
        <v>1</v>
      </c>
    </row>
    <row r="120" spans="1:18" ht="12.6" customHeight="1">
      <c r="A120" s="582"/>
      <c r="B120" s="578" t="str">
        <f t="shared" si="40"/>
        <v/>
      </c>
      <c r="C120" s="578" t="str">
        <f t="shared" si="41"/>
        <v/>
      </c>
      <c r="D120" s="571">
        <f t="shared" ca="1" si="42"/>
        <v>0</v>
      </c>
      <c r="E120" s="570">
        <f t="shared" ca="1" si="42"/>
        <v>0</v>
      </c>
      <c r="F120" s="571">
        <f t="shared" ca="1" si="42"/>
        <v>0</v>
      </c>
      <c r="G120" s="571">
        <f t="shared" ca="1" si="42"/>
        <v>0</v>
      </c>
      <c r="H120" s="571">
        <f t="shared" ca="1" si="42"/>
        <v>0</v>
      </c>
      <c r="I120" s="571">
        <f t="shared" ca="1" si="42"/>
        <v>0</v>
      </c>
      <c r="J120" s="571">
        <f t="shared" ca="1" si="42"/>
        <v>0</v>
      </c>
      <c r="K120" s="579">
        <f t="shared" ca="1" si="42"/>
        <v>0</v>
      </c>
      <c r="L120" s="579">
        <f t="shared" ca="1" si="42"/>
        <v>0</v>
      </c>
      <c r="M120" s="579">
        <f t="shared" ca="1" si="42"/>
        <v>0</v>
      </c>
      <c r="N120" s="579">
        <f t="shared" ca="1" si="42"/>
        <v>0</v>
      </c>
      <c r="O120" s="579">
        <f t="shared" ca="1" si="42"/>
        <v>0</v>
      </c>
      <c r="P120" s="579">
        <f t="shared" ca="1" si="42"/>
        <v>0</v>
      </c>
      <c r="Q120" s="580">
        <f t="shared" ca="1" si="43"/>
        <v>0</v>
      </c>
      <c r="R120" s="581">
        <f t="shared" ca="1" si="44"/>
        <v>1</v>
      </c>
    </row>
    <row r="121" spans="1:18" ht="12.6" customHeight="1">
      <c r="A121" s="577"/>
      <c r="B121" s="578" t="str">
        <f t="shared" si="40"/>
        <v/>
      </c>
      <c r="C121" s="578" t="str">
        <f t="shared" si="41"/>
        <v/>
      </c>
      <c r="D121" s="571">
        <f t="shared" ca="1" si="42"/>
        <v>0</v>
      </c>
      <c r="E121" s="570">
        <f t="shared" ca="1" si="42"/>
        <v>0</v>
      </c>
      <c r="F121" s="571">
        <f t="shared" ca="1" si="42"/>
        <v>0</v>
      </c>
      <c r="G121" s="571">
        <f t="shared" ca="1" si="42"/>
        <v>0</v>
      </c>
      <c r="H121" s="571">
        <f t="shared" ca="1" si="42"/>
        <v>0</v>
      </c>
      <c r="I121" s="571">
        <f t="shared" ca="1" si="42"/>
        <v>0</v>
      </c>
      <c r="J121" s="571">
        <f t="shared" ca="1" si="42"/>
        <v>0</v>
      </c>
      <c r="K121" s="579">
        <f t="shared" ca="1" si="42"/>
        <v>0</v>
      </c>
      <c r="L121" s="579">
        <f t="shared" ca="1" si="42"/>
        <v>0</v>
      </c>
      <c r="M121" s="579">
        <f t="shared" ca="1" si="42"/>
        <v>0</v>
      </c>
      <c r="N121" s="579">
        <f t="shared" ca="1" si="42"/>
        <v>0</v>
      </c>
      <c r="O121" s="579">
        <f t="shared" ca="1" si="42"/>
        <v>0</v>
      </c>
      <c r="P121" s="579">
        <f t="shared" ca="1" si="42"/>
        <v>0</v>
      </c>
      <c r="Q121" s="580">
        <f t="shared" ca="1" si="43"/>
        <v>0</v>
      </c>
      <c r="R121" s="581">
        <f t="shared" ca="1" si="44"/>
        <v>1</v>
      </c>
    </row>
    <row r="122" spans="1:18" ht="12.6" customHeight="1">
      <c r="A122" s="577"/>
      <c r="B122" s="578" t="str">
        <f t="shared" si="40"/>
        <v/>
      </c>
      <c r="C122" s="578" t="str">
        <f t="shared" si="41"/>
        <v/>
      </c>
      <c r="D122" s="571">
        <f t="shared" ca="1" si="42"/>
        <v>0</v>
      </c>
      <c r="E122" s="570">
        <f t="shared" ca="1" si="42"/>
        <v>0</v>
      </c>
      <c r="F122" s="571">
        <f t="shared" ca="1" si="42"/>
        <v>0</v>
      </c>
      <c r="G122" s="571">
        <f t="shared" ca="1" si="42"/>
        <v>0</v>
      </c>
      <c r="H122" s="571">
        <f t="shared" ca="1" si="42"/>
        <v>0</v>
      </c>
      <c r="I122" s="571">
        <f t="shared" ca="1" si="42"/>
        <v>0</v>
      </c>
      <c r="J122" s="571">
        <f t="shared" ca="1" si="42"/>
        <v>0</v>
      </c>
      <c r="K122" s="579">
        <f t="shared" ca="1" si="42"/>
        <v>0</v>
      </c>
      <c r="L122" s="579">
        <f t="shared" ca="1" si="42"/>
        <v>0</v>
      </c>
      <c r="M122" s="579">
        <f t="shared" ca="1" si="42"/>
        <v>0</v>
      </c>
      <c r="N122" s="579">
        <f t="shared" ca="1" si="42"/>
        <v>0</v>
      </c>
      <c r="O122" s="579">
        <f t="shared" ca="1" si="42"/>
        <v>0</v>
      </c>
      <c r="P122" s="579">
        <f t="shared" ca="1" si="42"/>
        <v>0</v>
      </c>
      <c r="Q122" s="580">
        <f t="shared" ca="1" si="43"/>
        <v>0</v>
      </c>
      <c r="R122" s="581">
        <f t="shared" ca="1" si="44"/>
        <v>1</v>
      </c>
    </row>
    <row r="123" spans="1:18" ht="12.6" customHeight="1">
      <c r="A123" s="577"/>
      <c r="B123" s="578" t="str">
        <f t="shared" si="40"/>
        <v/>
      </c>
      <c r="C123" s="578" t="str">
        <f t="shared" si="41"/>
        <v/>
      </c>
      <c r="D123" s="571">
        <f t="shared" ca="1" si="42"/>
        <v>0</v>
      </c>
      <c r="E123" s="570">
        <f t="shared" ca="1" si="42"/>
        <v>0</v>
      </c>
      <c r="F123" s="571">
        <f t="shared" ca="1" si="42"/>
        <v>0</v>
      </c>
      <c r="G123" s="571">
        <f t="shared" ca="1" si="42"/>
        <v>0</v>
      </c>
      <c r="H123" s="571">
        <f t="shared" ca="1" si="42"/>
        <v>0</v>
      </c>
      <c r="I123" s="571">
        <f t="shared" ca="1" si="42"/>
        <v>0</v>
      </c>
      <c r="J123" s="571">
        <f t="shared" ca="1" si="42"/>
        <v>0</v>
      </c>
      <c r="K123" s="579">
        <f t="shared" ca="1" si="42"/>
        <v>0</v>
      </c>
      <c r="L123" s="579">
        <f t="shared" ca="1" si="42"/>
        <v>0</v>
      </c>
      <c r="M123" s="579">
        <f t="shared" ca="1" si="42"/>
        <v>0</v>
      </c>
      <c r="N123" s="579">
        <f t="shared" ca="1" si="42"/>
        <v>0</v>
      </c>
      <c r="O123" s="579">
        <f t="shared" ca="1" si="42"/>
        <v>0</v>
      </c>
      <c r="P123" s="579">
        <f t="shared" ca="1" si="42"/>
        <v>0</v>
      </c>
      <c r="Q123" s="580">
        <f t="shared" ca="1" si="43"/>
        <v>0</v>
      </c>
      <c r="R123" s="581">
        <f t="shared" ca="1" si="44"/>
        <v>1</v>
      </c>
    </row>
    <row r="124" spans="1:18" ht="12.6" customHeight="1">
      <c r="A124" s="582"/>
      <c r="B124" s="578" t="str">
        <f t="shared" si="40"/>
        <v/>
      </c>
      <c r="C124" s="578" t="str">
        <f t="shared" si="41"/>
        <v/>
      </c>
      <c r="D124" s="571">
        <f t="shared" ca="1" si="42"/>
        <v>0</v>
      </c>
      <c r="E124" s="570">
        <f t="shared" ca="1" si="42"/>
        <v>0</v>
      </c>
      <c r="F124" s="571">
        <f t="shared" ca="1" si="42"/>
        <v>0</v>
      </c>
      <c r="G124" s="571">
        <f t="shared" ca="1" si="42"/>
        <v>0</v>
      </c>
      <c r="H124" s="571">
        <f t="shared" ca="1" si="42"/>
        <v>0</v>
      </c>
      <c r="I124" s="571">
        <f t="shared" ca="1" si="42"/>
        <v>0</v>
      </c>
      <c r="J124" s="571">
        <f t="shared" ca="1" si="42"/>
        <v>0</v>
      </c>
      <c r="K124" s="579">
        <f t="shared" ca="1" si="42"/>
        <v>0</v>
      </c>
      <c r="L124" s="579">
        <f t="shared" ca="1" si="42"/>
        <v>0</v>
      </c>
      <c r="M124" s="579">
        <f t="shared" ca="1" si="42"/>
        <v>0</v>
      </c>
      <c r="N124" s="571">
        <f t="shared" ca="1" si="42"/>
        <v>0</v>
      </c>
      <c r="O124" s="571">
        <f t="shared" ca="1" si="42"/>
        <v>0</v>
      </c>
      <c r="P124" s="579">
        <f t="shared" ca="1" si="42"/>
        <v>0</v>
      </c>
      <c r="Q124" s="580">
        <f t="shared" ca="1" si="43"/>
        <v>0</v>
      </c>
      <c r="R124" s="581">
        <f t="shared" ca="1" si="44"/>
        <v>1</v>
      </c>
    </row>
    <row r="125" spans="1:18" ht="12.6" customHeight="1">
      <c r="A125" s="582"/>
      <c r="B125" s="578" t="str">
        <f t="shared" si="40"/>
        <v/>
      </c>
      <c r="C125" s="578" t="str">
        <f t="shared" si="41"/>
        <v/>
      </c>
      <c r="D125" s="571">
        <f t="shared" ca="1" si="42"/>
        <v>0</v>
      </c>
      <c r="E125" s="570">
        <f t="shared" ca="1" si="42"/>
        <v>0</v>
      </c>
      <c r="F125" s="571">
        <f t="shared" ca="1" si="42"/>
        <v>0</v>
      </c>
      <c r="G125" s="571">
        <f t="shared" ca="1" si="42"/>
        <v>0</v>
      </c>
      <c r="H125" s="571">
        <f t="shared" ca="1" si="42"/>
        <v>0</v>
      </c>
      <c r="I125" s="571">
        <f t="shared" ca="1" si="42"/>
        <v>0</v>
      </c>
      <c r="J125" s="571">
        <f t="shared" ca="1" si="42"/>
        <v>0</v>
      </c>
      <c r="K125" s="579">
        <f t="shared" ca="1" si="42"/>
        <v>0</v>
      </c>
      <c r="L125" s="579">
        <f t="shared" ca="1" si="42"/>
        <v>0</v>
      </c>
      <c r="M125" s="579">
        <f t="shared" ca="1" si="42"/>
        <v>0</v>
      </c>
      <c r="N125" s="579">
        <f t="shared" ca="1" si="42"/>
        <v>0</v>
      </c>
      <c r="O125" s="579">
        <f t="shared" ca="1" si="42"/>
        <v>0</v>
      </c>
      <c r="P125" s="579">
        <f t="shared" ca="1" si="42"/>
        <v>0</v>
      </c>
      <c r="Q125" s="580">
        <f t="shared" ca="1" si="43"/>
        <v>0</v>
      </c>
      <c r="R125" s="581">
        <f t="shared" ca="1" si="44"/>
        <v>1</v>
      </c>
    </row>
    <row r="126" spans="1:18" ht="12.6" customHeight="1">
      <c r="A126" s="577"/>
      <c r="B126" s="578" t="str">
        <f t="shared" si="40"/>
        <v/>
      </c>
      <c r="C126" s="578" t="str">
        <f t="shared" si="41"/>
        <v/>
      </c>
      <c r="D126" s="571">
        <f t="shared" ca="1" si="42"/>
        <v>0</v>
      </c>
      <c r="E126" s="570">
        <f t="shared" ca="1" si="42"/>
        <v>0</v>
      </c>
      <c r="F126" s="571">
        <f t="shared" ca="1" si="42"/>
        <v>0</v>
      </c>
      <c r="G126" s="571">
        <f t="shared" ca="1" si="42"/>
        <v>0</v>
      </c>
      <c r="H126" s="571">
        <f t="shared" ca="1" si="42"/>
        <v>0</v>
      </c>
      <c r="I126" s="571">
        <f t="shared" ca="1" si="42"/>
        <v>0</v>
      </c>
      <c r="J126" s="571">
        <f t="shared" ca="1" si="42"/>
        <v>0</v>
      </c>
      <c r="K126" s="579">
        <f t="shared" ca="1" si="42"/>
        <v>0</v>
      </c>
      <c r="L126" s="579">
        <f t="shared" ca="1" si="42"/>
        <v>0</v>
      </c>
      <c r="M126" s="579">
        <f t="shared" ca="1" si="42"/>
        <v>0</v>
      </c>
      <c r="N126" s="579">
        <f t="shared" ca="1" si="42"/>
        <v>0</v>
      </c>
      <c r="O126" s="579">
        <f t="shared" ca="1" si="42"/>
        <v>0</v>
      </c>
      <c r="P126" s="579">
        <f t="shared" ca="1" si="42"/>
        <v>0</v>
      </c>
      <c r="Q126" s="580">
        <f t="shared" ca="1" si="43"/>
        <v>0</v>
      </c>
      <c r="R126" s="581">
        <f t="shared" ca="1" si="44"/>
        <v>1</v>
      </c>
    </row>
    <row r="127" spans="1:18" ht="12.6" customHeight="1">
      <c r="A127" s="577"/>
      <c r="B127" s="578" t="str">
        <f t="shared" si="40"/>
        <v/>
      </c>
      <c r="C127" s="578" t="str">
        <f t="shared" si="41"/>
        <v/>
      </c>
      <c r="D127" s="571">
        <f t="shared" ca="1" si="42"/>
        <v>0</v>
      </c>
      <c r="E127" s="570">
        <f t="shared" ca="1" si="42"/>
        <v>0</v>
      </c>
      <c r="F127" s="571">
        <f t="shared" ca="1" si="42"/>
        <v>0</v>
      </c>
      <c r="G127" s="571">
        <f t="shared" ca="1" si="42"/>
        <v>0</v>
      </c>
      <c r="H127" s="571">
        <f t="shared" ca="1" si="42"/>
        <v>0</v>
      </c>
      <c r="I127" s="571">
        <f t="shared" ca="1" si="42"/>
        <v>0</v>
      </c>
      <c r="J127" s="571">
        <f t="shared" ca="1" si="42"/>
        <v>0</v>
      </c>
      <c r="K127" s="579">
        <f t="shared" ca="1" si="42"/>
        <v>0</v>
      </c>
      <c r="L127" s="579">
        <f t="shared" ca="1" si="42"/>
        <v>0</v>
      </c>
      <c r="M127" s="579">
        <f t="shared" ca="1" si="42"/>
        <v>0</v>
      </c>
      <c r="N127" s="579">
        <f t="shared" ca="1" si="42"/>
        <v>0</v>
      </c>
      <c r="O127" s="579">
        <f t="shared" ca="1" si="42"/>
        <v>0</v>
      </c>
      <c r="P127" s="579">
        <f t="shared" ca="1" si="42"/>
        <v>0</v>
      </c>
      <c r="Q127" s="580">
        <f t="shared" ca="1" si="43"/>
        <v>0</v>
      </c>
      <c r="R127" s="581">
        <f t="shared" ca="1" si="44"/>
        <v>1</v>
      </c>
    </row>
    <row r="128" spans="1:18" ht="12.6" customHeight="1">
      <c r="A128" s="577"/>
      <c r="B128" s="578" t="str">
        <f t="shared" si="40"/>
        <v/>
      </c>
      <c r="C128" s="578" t="str">
        <f t="shared" si="41"/>
        <v/>
      </c>
      <c r="D128" s="571">
        <f t="shared" ref="D128:P144" ca="1" si="45">IF(COUNTIF(INDIRECT("'"&amp;D$3&amp;"'!A1:A100"),$A128)=0,0,INDEX(INDIRECT("'"&amp;D$3&amp;"'!A1:Z100"),MATCH($A128,INDIRECT("'"&amp;D$3&amp;"'!A1:A100"),0),MATCH("Marinier",INDIRECT("'"&amp;D$3&amp;"'!A2:Z2"),0)))</f>
        <v>0</v>
      </c>
      <c r="E128" s="570">
        <f t="shared" ca="1" si="45"/>
        <v>0</v>
      </c>
      <c r="F128" s="571">
        <f t="shared" ca="1" si="45"/>
        <v>0</v>
      </c>
      <c r="G128" s="571">
        <f t="shared" ca="1" si="45"/>
        <v>0</v>
      </c>
      <c r="H128" s="571">
        <f t="shared" ca="1" si="45"/>
        <v>0</v>
      </c>
      <c r="I128" s="571">
        <f t="shared" ca="1" si="45"/>
        <v>0</v>
      </c>
      <c r="J128" s="571">
        <f t="shared" ca="1" si="45"/>
        <v>0</v>
      </c>
      <c r="K128" s="579">
        <f t="shared" ca="1" si="45"/>
        <v>0</v>
      </c>
      <c r="L128" s="579">
        <f t="shared" ca="1" si="45"/>
        <v>0</v>
      </c>
      <c r="M128" s="579">
        <f t="shared" ca="1" si="45"/>
        <v>0</v>
      </c>
      <c r="N128" s="579">
        <f t="shared" ca="1" si="45"/>
        <v>0</v>
      </c>
      <c r="O128" s="579">
        <f t="shared" ca="1" si="45"/>
        <v>0</v>
      </c>
      <c r="P128" s="579">
        <f t="shared" ca="1" si="45"/>
        <v>0</v>
      </c>
      <c r="Q128" s="580">
        <f t="shared" ca="1" si="43"/>
        <v>0</v>
      </c>
      <c r="R128" s="581">
        <f t="shared" ca="1" si="44"/>
        <v>1</v>
      </c>
    </row>
    <row r="129" spans="1:18" ht="12.6" customHeight="1">
      <c r="A129" s="582"/>
      <c r="B129" s="578" t="str">
        <f t="shared" si="40"/>
        <v/>
      </c>
      <c r="C129" s="578" t="str">
        <f t="shared" si="41"/>
        <v/>
      </c>
      <c r="D129" s="571">
        <f t="shared" ca="1" si="45"/>
        <v>0</v>
      </c>
      <c r="E129" s="570">
        <f t="shared" ca="1" si="45"/>
        <v>0</v>
      </c>
      <c r="F129" s="571">
        <f t="shared" ca="1" si="45"/>
        <v>0</v>
      </c>
      <c r="G129" s="571">
        <f t="shared" ca="1" si="45"/>
        <v>0</v>
      </c>
      <c r="H129" s="571">
        <f t="shared" ca="1" si="45"/>
        <v>0</v>
      </c>
      <c r="I129" s="571">
        <f t="shared" ca="1" si="45"/>
        <v>0</v>
      </c>
      <c r="J129" s="571">
        <f t="shared" ca="1" si="45"/>
        <v>0</v>
      </c>
      <c r="K129" s="579">
        <f t="shared" ca="1" si="45"/>
        <v>0</v>
      </c>
      <c r="L129" s="579">
        <f t="shared" ca="1" si="45"/>
        <v>0</v>
      </c>
      <c r="M129" s="579">
        <f t="shared" ca="1" si="45"/>
        <v>0</v>
      </c>
      <c r="N129" s="579">
        <f t="shared" ca="1" si="45"/>
        <v>0</v>
      </c>
      <c r="O129" s="579">
        <f t="shared" ca="1" si="45"/>
        <v>0</v>
      </c>
      <c r="P129" s="579">
        <f t="shared" ca="1" si="45"/>
        <v>0</v>
      </c>
      <c r="Q129" s="580">
        <f t="shared" ca="1" si="43"/>
        <v>0</v>
      </c>
      <c r="R129" s="581">
        <f t="shared" ca="1" si="44"/>
        <v>1</v>
      </c>
    </row>
    <row r="130" spans="1:18" ht="12.6" customHeight="1">
      <c r="A130" s="577"/>
      <c r="B130" s="578" t="str">
        <f t="shared" si="40"/>
        <v/>
      </c>
      <c r="C130" s="578" t="str">
        <f t="shared" si="41"/>
        <v/>
      </c>
      <c r="D130" s="571">
        <f t="shared" ca="1" si="45"/>
        <v>0</v>
      </c>
      <c r="E130" s="570">
        <f t="shared" ca="1" si="45"/>
        <v>0</v>
      </c>
      <c r="F130" s="571">
        <f t="shared" ca="1" si="45"/>
        <v>0</v>
      </c>
      <c r="G130" s="571">
        <f t="shared" ca="1" si="45"/>
        <v>0</v>
      </c>
      <c r="H130" s="571">
        <f t="shared" ca="1" si="45"/>
        <v>0</v>
      </c>
      <c r="I130" s="571">
        <f t="shared" ca="1" si="45"/>
        <v>0</v>
      </c>
      <c r="J130" s="571">
        <f t="shared" ca="1" si="45"/>
        <v>0</v>
      </c>
      <c r="K130" s="579">
        <f t="shared" ca="1" si="45"/>
        <v>0</v>
      </c>
      <c r="L130" s="579">
        <f t="shared" ca="1" si="45"/>
        <v>0</v>
      </c>
      <c r="M130" s="579">
        <f t="shared" ca="1" si="45"/>
        <v>0</v>
      </c>
      <c r="N130" s="579">
        <f t="shared" ca="1" si="45"/>
        <v>0</v>
      </c>
      <c r="O130" s="579">
        <f t="shared" ca="1" si="45"/>
        <v>0</v>
      </c>
      <c r="P130" s="579">
        <f t="shared" ca="1" si="45"/>
        <v>0</v>
      </c>
      <c r="Q130" s="580">
        <f t="shared" ca="1" si="43"/>
        <v>0</v>
      </c>
      <c r="R130" s="581">
        <f t="shared" ca="1" si="44"/>
        <v>1</v>
      </c>
    </row>
    <row r="131" spans="1:18" ht="12.6" customHeight="1">
      <c r="A131" s="577"/>
      <c r="B131" s="578" t="str">
        <f t="shared" si="40"/>
        <v/>
      </c>
      <c r="C131" s="578" t="str">
        <f t="shared" si="41"/>
        <v/>
      </c>
      <c r="D131" s="571">
        <f t="shared" ca="1" si="45"/>
        <v>0</v>
      </c>
      <c r="E131" s="570">
        <f t="shared" ca="1" si="45"/>
        <v>0</v>
      </c>
      <c r="F131" s="571">
        <f t="shared" ca="1" si="45"/>
        <v>0</v>
      </c>
      <c r="G131" s="571">
        <f t="shared" ca="1" si="45"/>
        <v>0</v>
      </c>
      <c r="H131" s="571">
        <f t="shared" ca="1" si="45"/>
        <v>0</v>
      </c>
      <c r="I131" s="571">
        <f t="shared" ca="1" si="45"/>
        <v>0</v>
      </c>
      <c r="J131" s="571">
        <f t="shared" ca="1" si="45"/>
        <v>0</v>
      </c>
      <c r="K131" s="579">
        <f t="shared" ca="1" si="45"/>
        <v>0</v>
      </c>
      <c r="L131" s="579">
        <f t="shared" ca="1" si="45"/>
        <v>0</v>
      </c>
      <c r="M131" s="579">
        <f t="shared" ca="1" si="45"/>
        <v>0</v>
      </c>
      <c r="N131" s="579">
        <f t="shared" ca="1" si="45"/>
        <v>0</v>
      </c>
      <c r="O131" s="579">
        <f t="shared" ca="1" si="45"/>
        <v>0</v>
      </c>
      <c r="P131" s="579">
        <f t="shared" ca="1" si="45"/>
        <v>0</v>
      </c>
      <c r="Q131" s="580">
        <f t="shared" ca="1" si="43"/>
        <v>0</v>
      </c>
      <c r="R131" s="581">
        <f t="shared" ca="1" si="44"/>
        <v>1</v>
      </c>
    </row>
    <row r="132" spans="1:18" ht="12.6" customHeight="1">
      <c r="A132" s="577"/>
      <c r="B132" s="578" t="str">
        <f t="shared" si="40"/>
        <v/>
      </c>
      <c r="C132" s="578" t="str">
        <f t="shared" si="41"/>
        <v/>
      </c>
      <c r="D132" s="571">
        <f t="shared" ca="1" si="45"/>
        <v>0</v>
      </c>
      <c r="E132" s="570">
        <f t="shared" ca="1" si="45"/>
        <v>0</v>
      </c>
      <c r="F132" s="571">
        <f t="shared" ca="1" si="45"/>
        <v>0</v>
      </c>
      <c r="G132" s="571">
        <f t="shared" ca="1" si="45"/>
        <v>0</v>
      </c>
      <c r="H132" s="571">
        <f t="shared" ca="1" si="45"/>
        <v>0</v>
      </c>
      <c r="I132" s="571">
        <f t="shared" ca="1" si="45"/>
        <v>0</v>
      </c>
      <c r="J132" s="571">
        <f t="shared" ca="1" si="45"/>
        <v>0</v>
      </c>
      <c r="K132" s="579">
        <f t="shared" ca="1" si="45"/>
        <v>0</v>
      </c>
      <c r="L132" s="579">
        <f t="shared" ca="1" si="45"/>
        <v>0</v>
      </c>
      <c r="M132" s="579">
        <f t="shared" ca="1" si="45"/>
        <v>0</v>
      </c>
      <c r="N132" s="579">
        <f t="shared" ca="1" si="45"/>
        <v>0</v>
      </c>
      <c r="O132" s="579">
        <f t="shared" ca="1" si="45"/>
        <v>0</v>
      </c>
      <c r="P132" s="579">
        <f t="shared" ca="1" si="45"/>
        <v>0</v>
      </c>
      <c r="Q132" s="580">
        <f t="shared" ca="1" si="43"/>
        <v>0</v>
      </c>
      <c r="R132" s="581">
        <f t="shared" ca="1" si="44"/>
        <v>1</v>
      </c>
    </row>
    <row r="133" spans="1:18" ht="12.6" customHeight="1">
      <c r="A133" s="577"/>
      <c r="B133" s="578" t="str">
        <f t="shared" si="40"/>
        <v/>
      </c>
      <c r="C133" s="578" t="str">
        <f t="shared" si="41"/>
        <v/>
      </c>
      <c r="D133" s="571">
        <f t="shared" ca="1" si="45"/>
        <v>0</v>
      </c>
      <c r="E133" s="570">
        <f t="shared" ca="1" si="45"/>
        <v>0</v>
      </c>
      <c r="F133" s="571">
        <f t="shared" ca="1" si="45"/>
        <v>0</v>
      </c>
      <c r="G133" s="571">
        <f t="shared" ca="1" si="45"/>
        <v>0</v>
      </c>
      <c r="H133" s="571">
        <f t="shared" ca="1" si="45"/>
        <v>0</v>
      </c>
      <c r="I133" s="571">
        <f t="shared" ca="1" si="45"/>
        <v>0</v>
      </c>
      <c r="J133" s="571">
        <f t="shared" ca="1" si="45"/>
        <v>0</v>
      </c>
      <c r="K133" s="579">
        <f t="shared" ca="1" si="45"/>
        <v>0</v>
      </c>
      <c r="L133" s="579">
        <f t="shared" ca="1" si="45"/>
        <v>0</v>
      </c>
      <c r="M133" s="579">
        <f t="shared" ca="1" si="45"/>
        <v>0</v>
      </c>
      <c r="N133" s="579">
        <f t="shared" ca="1" si="45"/>
        <v>0</v>
      </c>
      <c r="O133" s="579">
        <f t="shared" ca="1" si="45"/>
        <v>0</v>
      </c>
      <c r="P133" s="579">
        <f t="shared" ca="1" si="45"/>
        <v>0</v>
      </c>
      <c r="Q133" s="580">
        <f t="shared" ca="1" si="43"/>
        <v>0</v>
      </c>
      <c r="R133" s="581">
        <f t="shared" ca="1" si="44"/>
        <v>1</v>
      </c>
    </row>
    <row r="134" spans="1:18" ht="12.6" customHeight="1">
      <c r="A134" s="577"/>
      <c r="B134" s="578" t="str">
        <f t="shared" si="40"/>
        <v/>
      </c>
      <c r="C134" s="578" t="str">
        <f t="shared" si="41"/>
        <v/>
      </c>
      <c r="D134" s="571">
        <f t="shared" ca="1" si="45"/>
        <v>0</v>
      </c>
      <c r="E134" s="570">
        <f t="shared" ca="1" si="45"/>
        <v>0</v>
      </c>
      <c r="F134" s="571">
        <f t="shared" ca="1" si="45"/>
        <v>0</v>
      </c>
      <c r="G134" s="571">
        <f t="shared" ca="1" si="45"/>
        <v>0</v>
      </c>
      <c r="H134" s="571">
        <f t="shared" ca="1" si="45"/>
        <v>0</v>
      </c>
      <c r="I134" s="571">
        <f t="shared" ca="1" si="45"/>
        <v>0</v>
      </c>
      <c r="J134" s="571">
        <f t="shared" ca="1" si="45"/>
        <v>0</v>
      </c>
      <c r="K134" s="579">
        <f t="shared" ca="1" si="45"/>
        <v>0</v>
      </c>
      <c r="L134" s="579">
        <f t="shared" ca="1" si="45"/>
        <v>0</v>
      </c>
      <c r="M134" s="579">
        <f t="shared" ca="1" si="45"/>
        <v>0</v>
      </c>
      <c r="N134" s="579">
        <f t="shared" ca="1" si="45"/>
        <v>0</v>
      </c>
      <c r="O134" s="579">
        <f t="shared" ca="1" si="45"/>
        <v>0</v>
      </c>
      <c r="P134" s="579">
        <f t="shared" ca="1" si="45"/>
        <v>0</v>
      </c>
      <c r="Q134" s="580">
        <f t="shared" ca="1" si="43"/>
        <v>0</v>
      </c>
      <c r="R134" s="581">
        <f t="shared" ca="1" si="44"/>
        <v>1</v>
      </c>
    </row>
    <row r="135" spans="1:18" ht="12.6" customHeight="1">
      <c r="A135" s="582"/>
      <c r="B135" s="578" t="str">
        <f t="shared" si="40"/>
        <v/>
      </c>
      <c r="C135" s="578" t="str">
        <f t="shared" si="41"/>
        <v/>
      </c>
      <c r="D135" s="571">
        <f t="shared" ca="1" si="45"/>
        <v>0</v>
      </c>
      <c r="E135" s="570">
        <f t="shared" ca="1" si="45"/>
        <v>0</v>
      </c>
      <c r="F135" s="571">
        <f t="shared" ca="1" si="45"/>
        <v>0</v>
      </c>
      <c r="G135" s="571">
        <f t="shared" ca="1" si="45"/>
        <v>0</v>
      </c>
      <c r="H135" s="571">
        <f t="shared" ca="1" si="45"/>
        <v>0</v>
      </c>
      <c r="I135" s="571">
        <f t="shared" ca="1" si="45"/>
        <v>0</v>
      </c>
      <c r="J135" s="571">
        <f t="shared" ca="1" si="45"/>
        <v>0</v>
      </c>
      <c r="K135" s="579">
        <f t="shared" ca="1" si="45"/>
        <v>0</v>
      </c>
      <c r="L135" s="579">
        <f t="shared" ca="1" si="45"/>
        <v>0</v>
      </c>
      <c r="M135" s="579">
        <f t="shared" ca="1" si="45"/>
        <v>0</v>
      </c>
      <c r="N135" s="579">
        <f t="shared" ca="1" si="45"/>
        <v>0</v>
      </c>
      <c r="O135" s="579">
        <f t="shared" ca="1" si="45"/>
        <v>0</v>
      </c>
      <c r="P135" s="579">
        <f t="shared" ca="1" si="45"/>
        <v>0</v>
      </c>
      <c r="Q135" s="580">
        <f t="shared" ca="1" si="43"/>
        <v>0</v>
      </c>
      <c r="R135" s="581">
        <f t="shared" ca="1" si="44"/>
        <v>1</v>
      </c>
    </row>
    <row r="136" spans="1:18" ht="12.6" customHeight="1">
      <c r="A136" s="577"/>
      <c r="B136" s="578" t="str">
        <f t="shared" si="40"/>
        <v/>
      </c>
      <c r="C136" s="578" t="str">
        <f t="shared" si="41"/>
        <v/>
      </c>
      <c r="D136" s="571">
        <f t="shared" ca="1" si="45"/>
        <v>0</v>
      </c>
      <c r="E136" s="570">
        <f t="shared" ca="1" si="45"/>
        <v>0</v>
      </c>
      <c r="F136" s="571">
        <f t="shared" ca="1" si="45"/>
        <v>0</v>
      </c>
      <c r="G136" s="571">
        <f t="shared" ca="1" si="45"/>
        <v>0</v>
      </c>
      <c r="H136" s="571">
        <f t="shared" ca="1" si="45"/>
        <v>0</v>
      </c>
      <c r="I136" s="571">
        <f t="shared" ca="1" si="45"/>
        <v>0</v>
      </c>
      <c r="J136" s="571">
        <f t="shared" ca="1" si="45"/>
        <v>0</v>
      </c>
      <c r="K136" s="579">
        <f t="shared" ca="1" si="45"/>
        <v>0</v>
      </c>
      <c r="L136" s="579">
        <f t="shared" ca="1" si="45"/>
        <v>0</v>
      </c>
      <c r="M136" s="579">
        <f t="shared" ca="1" si="45"/>
        <v>0</v>
      </c>
      <c r="N136" s="579">
        <f t="shared" ca="1" si="45"/>
        <v>0</v>
      </c>
      <c r="O136" s="579">
        <f t="shared" ca="1" si="45"/>
        <v>0</v>
      </c>
      <c r="P136" s="579">
        <f t="shared" ca="1" si="45"/>
        <v>0</v>
      </c>
      <c r="Q136" s="580">
        <f t="shared" ca="1" si="43"/>
        <v>0</v>
      </c>
      <c r="R136" s="581">
        <f t="shared" ca="1" si="44"/>
        <v>1</v>
      </c>
    </row>
    <row r="137" spans="1:18" ht="12.6" customHeight="1">
      <c r="A137" s="577"/>
      <c r="B137" s="578" t="str">
        <f t="shared" si="40"/>
        <v/>
      </c>
      <c r="C137" s="578" t="str">
        <f t="shared" si="41"/>
        <v/>
      </c>
      <c r="D137" s="571">
        <f t="shared" ca="1" si="45"/>
        <v>0</v>
      </c>
      <c r="E137" s="570">
        <f t="shared" ca="1" si="45"/>
        <v>0</v>
      </c>
      <c r="F137" s="571">
        <f t="shared" ca="1" si="45"/>
        <v>0</v>
      </c>
      <c r="G137" s="571">
        <f t="shared" ca="1" si="45"/>
        <v>0</v>
      </c>
      <c r="H137" s="571">
        <f t="shared" ca="1" si="45"/>
        <v>0</v>
      </c>
      <c r="I137" s="571">
        <f t="shared" ca="1" si="45"/>
        <v>0</v>
      </c>
      <c r="J137" s="571">
        <f t="shared" ca="1" si="45"/>
        <v>0</v>
      </c>
      <c r="K137" s="579">
        <f t="shared" ca="1" si="45"/>
        <v>0</v>
      </c>
      <c r="L137" s="579">
        <f t="shared" ca="1" si="45"/>
        <v>0</v>
      </c>
      <c r="M137" s="579">
        <f t="shared" ca="1" si="45"/>
        <v>0</v>
      </c>
      <c r="N137" s="579">
        <f t="shared" ca="1" si="45"/>
        <v>0</v>
      </c>
      <c r="O137" s="579">
        <f t="shared" ca="1" si="45"/>
        <v>0</v>
      </c>
      <c r="P137" s="579">
        <f t="shared" ca="1" si="45"/>
        <v>0</v>
      </c>
      <c r="Q137" s="580">
        <f t="shared" ca="1" si="43"/>
        <v>0</v>
      </c>
      <c r="R137" s="581">
        <f t="shared" ca="1" si="44"/>
        <v>1</v>
      </c>
    </row>
    <row r="138" spans="1:18" ht="12.6" customHeight="1">
      <c r="A138" s="577"/>
      <c r="B138" s="578" t="str">
        <f t="shared" si="40"/>
        <v/>
      </c>
      <c r="C138" s="578" t="str">
        <f t="shared" si="41"/>
        <v/>
      </c>
      <c r="D138" s="571">
        <f t="shared" ca="1" si="45"/>
        <v>0</v>
      </c>
      <c r="E138" s="570">
        <f t="shared" ca="1" si="45"/>
        <v>0</v>
      </c>
      <c r="F138" s="571">
        <f t="shared" ca="1" si="45"/>
        <v>0</v>
      </c>
      <c r="G138" s="571">
        <f t="shared" ca="1" si="45"/>
        <v>0</v>
      </c>
      <c r="H138" s="571">
        <f t="shared" ca="1" si="45"/>
        <v>0</v>
      </c>
      <c r="I138" s="571">
        <f t="shared" ca="1" si="45"/>
        <v>0</v>
      </c>
      <c r="J138" s="571">
        <f t="shared" ca="1" si="45"/>
        <v>0</v>
      </c>
      <c r="K138" s="579">
        <f t="shared" ca="1" si="45"/>
        <v>0</v>
      </c>
      <c r="L138" s="579">
        <f t="shared" ca="1" si="45"/>
        <v>0</v>
      </c>
      <c r="M138" s="579">
        <f t="shared" ca="1" si="45"/>
        <v>0</v>
      </c>
      <c r="N138" s="579">
        <f t="shared" ca="1" si="45"/>
        <v>0</v>
      </c>
      <c r="O138" s="579">
        <f t="shared" ca="1" si="45"/>
        <v>0</v>
      </c>
      <c r="P138" s="579">
        <f t="shared" ca="1" si="45"/>
        <v>0</v>
      </c>
      <c r="Q138" s="580">
        <f t="shared" ca="1" si="43"/>
        <v>0</v>
      </c>
      <c r="R138" s="581">
        <f t="shared" ca="1" si="44"/>
        <v>1</v>
      </c>
    </row>
    <row r="139" spans="1:18" ht="12.6" customHeight="1">
      <c r="A139" s="577"/>
      <c r="B139" s="578" t="str">
        <f t="shared" si="40"/>
        <v/>
      </c>
      <c r="C139" s="578" t="str">
        <f t="shared" si="41"/>
        <v/>
      </c>
      <c r="D139" s="571">
        <f t="shared" ca="1" si="45"/>
        <v>0</v>
      </c>
      <c r="E139" s="570">
        <f t="shared" ca="1" si="45"/>
        <v>0</v>
      </c>
      <c r="F139" s="571">
        <f t="shared" ca="1" si="45"/>
        <v>0</v>
      </c>
      <c r="G139" s="571">
        <f t="shared" ca="1" si="45"/>
        <v>0</v>
      </c>
      <c r="H139" s="571">
        <f t="shared" ca="1" si="45"/>
        <v>0</v>
      </c>
      <c r="I139" s="571">
        <f t="shared" ca="1" si="45"/>
        <v>0</v>
      </c>
      <c r="J139" s="571">
        <f t="shared" ca="1" si="45"/>
        <v>0</v>
      </c>
      <c r="K139" s="579">
        <f t="shared" ca="1" si="45"/>
        <v>0</v>
      </c>
      <c r="L139" s="579">
        <f t="shared" ca="1" si="45"/>
        <v>0</v>
      </c>
      <c r="M139" s="579">
        <f t="shared" ca="1" si="45"/>
        <v>0</v>
      </c>
      <c r="N139" s="579">
        <f t="shared" ca="1" si="45"/>
        <v>0</v>
      </c>
      <c r="O139" s="579">
        <f t="shared" ca="1" si="45"/>
        <v>0</v>
      </c>
      <c r="P139" s="579">
        <f t="shared" ca="1" si="45"/>
        <v>0</v>
      </c>
      <c r="Q139" s="580">
        <f t="shared" ca="1" si="43"/>
        <v>0</v>
      </c>
      <c r="R139" s="581">
        <f t="shared" ca="1" si="44"/>
        <v>1</v>
      </c>
    </row>
    <row r="140" spans="1:18" ht="12.6" customHeight="1">
      <c r="A140" s="577"/>
      <c r="B140" s="578" t="str">
        <f t="shared" si="40"/>
        <v/>
      </c>
      <c r="C140" s="578" t="str">
        <f t="shared" si="41"/>
        <v/>
      </c>
      <c r="D140" s="571">
        <f t="shared" ca="1" si="45"/>
        <v>0</v>
      </c>
      <c r="E140" s="570">
        <f t="shared" ca="1" si="45"/>
        <v>0</v>
      </c>
      <c r="F140" s="571">
        <f t="shared" ca="1" si="45"/>
        <v>0</v>
      </c>
      <c r="G140" s="571">
        <f t="shared" ca="1" si="45"/>
        <v>0</v>
      </c>
      <c r="H140" s="571">
        <f t="shared" ca="1" si="45"/>
        <v>0</v>
      </c>
      <c r="I140" s="571">
        <f t="shared" ca="1" si="45"/>
        <v>0</v>
      </c>
      <c r="J140" s="571">
        <f t="shared" ca="1" si="45"/>
        <v>0</v>
      </c>
      <c r="K140" s="579">
        <f t="shared" ca="1" si="45"/>
        <v>0</v>
      </c>
      <c r="L140" s="579">
        <f t="shared" ca="1" si="45"/>
        <v>0</v>
      </c>
      <c r="M140" s="579">
        <f t="shared" ca="1" si="45"/>
        <v>0</v>
      </c>
      <c r="N140" s="579">
        <f t="shared" ca="1" si="45"/>
        <v>0</v>
      </c>
      <c r="O140" s="579">
        <f t="shared" ca="1" si="45"/>
        <v>0</v>
      </c>
      <c r="P140" s="579">
        <f t="shared" ca="1" si="45"/>
        <v>0</v>
      </c>
      <c r="Q140" s="580">
        <f t="shared" ca="1" si="43"/>
        <v>0</v>
      </c>
      <c r="R140" s="581">
        <f t="shared" ca="1" si="44"/>
        <v>1</v>
      </c>
    </row>
    <row r="141" spans="1:18" ht="12.6" customHeight="1">
      <c r="A141" s="582"/>
      <c r="B141" s="578" t="str">
        <f t="shared" si="40"/>
        <v/>
      </c>
      <c r="C141" s="578" t="str">
        <f t="shared" si="41"/>
        <v/>
      </c>
      <c r="D141" s="571">
        <f t="shared" ca="1" si="45"/>
        <v>0</v>
      </c>
      <c r="E141" s="570">
        <f t="shared" ca="1" si="45"/>
        <v>0</v>
      </c>
      <c r="F141" s="571">
        <f t="shared" ca="1" si="45"/>
        <v>0</v>
      </c>
      <c r="G141" s="571">
        <f t="shared" ca="1" si="45"/>
        <v>0</v>
      </c>
      <c r="H141" s="571">
        <f t="shared" ca="1" si="45"/>
        <v>0</v>
      </c>
      <c r="I141" s="571">
        <f t="shared" ca="1" si="45"/>
        <v>0</v>
      </c>
      <c r="J141" s="571">
        <f t="shared" ca="1" si="45"/>
        <v>0</v>
      </c>
      <c r="K141" s="579">
        <f t="shared" ca="1" si="45"/>
        <v>0</v>
      </c>
      <c r="L141" s="579">
        <f t="shared" ca="1" si="45"/>
        <v>0</v>
      </c>
      <c r="M141" s="579">
        <f t="shared" ca="1" si="45"/>
        <v>0</v>
      </c>
      <c r="N141" s="579">
        <f t="shared" ca="1" si="45"/>
        <v>0</v>
      </c>
      <c r="O141" s="579">
        <f t="shared" ca="1" si="45"/>
        <v>0</v>
      </c>
      <c r="P141" s="579">
        <f t="shared" ca="1" si="45"/>
        <v>0</v>
      </c>
      <c r="Q141" s="580">
        <f t="shared" ca="1" si="43"/>
        <v>0</v>
      </c>
      <c r="R141" s="581">
        <f t="shared" ca="1" si="44"/>
        <v>1</v>
      </c>
    </row>
    <row r="142" spans="1:18" ht="12.6" customHeight="1">
      <c r="A142" s="582"/>
      <c r="B142" s="578" t="str">
        <f t="shared" si="40"/>
        <v/>
      </c>
      <c r="C142" s="578" t="str">
        <f t="shared" si="41"/>
        <v/>
      </c>
      <c r="D142" s="571">
        <f t="shared" ca="1" si="45"/>
        <v>0</v>
      </c>
      <c r="E142" s="570">
        <f t="shared" ca="1" si="45"/>
        <v>0</v>
      </c>
      <c r="F142" s="571">
        <f t="shared" ca="1" si="45"/>
        <v>0</v>
      </c>
      <c r="G142" s="571">
        <f t="shared" ca="1" si="45"/>
        <v>0</v>
      </c>
      <c r="H142" s="571">
        <f t="shared" ca="1" si="45"/>
        <v>0</v>
      </c>
      <c r="I142" s="571">
        <f t="shared" ca="1" si="45"/>
        <v>0</v>
      </c>
      <c r="J142" s="571">
        <f t="shared" ca="1" si="45"/>
        <v>0</v>
      </c>
      <c r="K142" s="579">
        <f t="shared" ca="1" si="45"/>
        <v>0</v>
      </c>
      <c r="L142" s="579">
        <f t="shared" ca="1" si="45"/>
        <v>0</v>
      </c>
      <c r="M142" s="579">
        <f t="shared" ca="1" si="45"/>
        <v>0</v>
      </c>
      <c r="N142" s="579">
        <f t="shared" ca="1" si="45"/>
        <v>0</v>
      </c>
      <c r="O142" s="579">
        <f t="shared" ca="1" si="45"/>
        <v>0</v>
      </c>
      <c r="P142" s="579">
        <f t="shared" ca="1" si="45"/>
        <v>0</v>
      </c>
      <c r="Q142" s="580">
        <f t="shared" ca="1" si="43"/>
        <v>0</v>
      </c>
      <c r="R142" s="581">
        <f t="shared" ca="1" si="44"/>
        <v>1</v>
      </c>
    </row>
    <row r="143" spans="1:18" ht="12.6" customHeight="1">
      <c r="A143" s="577"/>
      <c r="B143" s="578" t="str">
        <f t="shared" si="40"/>
        <v/>
      </c>
      <c r="C143" s="578" t="str">
        <f t="shared" si="41"/>
        <v/>
      </c>
      <c r="D143" s="571">
        <f t="shared" ca="1" si="45"/>
        <v>0</v>
      </c>
      <c r="E143" s="570">
        <f t="shared" ca="1" si="45"/>
        <v>0</v>
      </c>
      <c r="F143" s="571">
        <f t="shared" ca="1" si="45"/>
        <v>0</v>
      </c>
      <c r="G143" s="571">
        <f t="shared" ca="1" si="45"/>
        <v>0</v>
      </c>
      <c r="H143" s="571">
        <f t="shared" ca="1" si="45"/>
        <v>0</v>
      </c>
      <c r="I143" s="571">
        <f t="shared" ca="1" si="45"/>
        <v>0</v>
      </c>
      <c r="J143" s="571">
        <f t="shared" ca="1" si="45"/>
        <v>0</v>
      </c>
      <c r="K143" s="579">
        <f t="shared" ca="1" si="45"/>
        <v>0</v>
      </c>
      <c r="L143" s="579">
        <f t="shared" ca="1" si="45"/>
        <v>0</v>
      </c>
      <c r="M143" s="579">
        <f t="shared" ca="1" si="45"/>
        <v>0</v>
      </c>
      <c r="N143" s="579">
        <f t="shared" ca="1" si="45"/>
        <v>0</v>
      </c>
      <c r="O143" s="579">
        <f t="shared" ca="1" si="45"/>
        <v>0</v>
      </c>
      <c r="P143" s="579">
        <f t="shared" ca="1" si="45"/>
        <v>0</v>
      </c>
      <c r="Q143" s="580">
        <f t="shared" ca="1" si="43"/>
        <v>0</v>
      </c>
      <c r="R143" s="581">
        <f t="shared" ca="1" si="44"/>
        <v>1</v>
      </c>
    </row>
    <row r="144" spans="1:18" ht="12.6" customHeight="1">
      <c r="A144" s="577"/>
      <c r="B144" s="578" t="str">
        <f t="shared" si="40"/>
        <v/>
      </c>
      <c r="C144" s="578" t="str">
        <f t="shared" si="41"/>
        <v/>
      </c>
      <c r="D144" s="571">
        <f t="shared" ca="1" si="45"/>
        <v>0</v>
      </c>
      <c r="E144" s="570">
        <f t="shared" ca="1" si="45"/>
        <v>0</v>
      </c>
      <c r="F144" s="571">
        <f t="shared" ca="1" si="45"/>
        <v>0</v>
      </c>
      <c r="G144" s="571">
        <f t="shared" ca="1" si="45"/>
        <v>0</v>
      </c>
      <c r="H144" s="571">
        <f t="shared" ca="1" si="45"/>
        <v>0</v>
      </c>
      <c r="I144" s="571">
        <f t="shared" ca="1" si="45"/>
        <v>0</v>
      </c>
      <c r="J144" s="571">
        <f t="shared" ca="1" si="45"/>
        <v>0</v>
      </c>
      <c r="K144" s="579">
        <f t="shared" ca="1" si="45"/>
        <v>0</v>
      </c>
      <c r="L144" s="579">
        <f t="shared" ca="1" si="45"/>
        <v>0</v>
      </c>
      <c r="M144" s="579">
        <f t="shared" ca="1" si="45"/>
        <v>0</v>
      </c>
      <c r="N144" s="579">
        <f t="shared" ca="1" si="45"/>
        <v>0</v>
      </c>
      <c r="O144" s="579">
        <f t="shared" ca="1" si="45"/>
        <v>0</v>
      </c>
      <c r="P144" s="579">
        <f t="shared" ca="1" si="45"/>
        <v>0</v>
      </c>
      <c r="Q144" s="580">
        <f t="shared" ca="1" si="43"/>
        <v>0</v>
      </c>
      <c r="R144" s="581">
        <f t="shared" ca="1" si="44"/>
        <v>1</v>
      </c>
    </row>
    <row r="145" spans="1:18" ht="12.6" customHeight="1">
      <c r="A145" s="577"/>
      <c r="B145" s="578" t="str">
        <f t="shared" si="40"/>
        <v/>
      </c>
      <c r="C145" s="578" t="str">
        <f t="shared" si="41"/>
        <v/>
      </c>
      <c r="D145" s="571">
        <f t="shared" ref="D145:P154" ca="1" si="46">IF(COUNTIF(INDIRECT("'"&amp;D$3&amp;"'!A1:A100"),$A145)=0,0,INDEX(INDIRECT("'"&amp;D$3&amp;"'!A1:Z100"),MATCH($A145,INDIRECT("'"&amp;D$3&amp;"'!A1:A100"),0),MATCH("Marinier",INDIRECT("'"&amp;D$3&amp;"'!A2:Z2"),0)))</f>
        <v>0</v>
      </c>
      <c r="E145" s="570">
        <f t="shared" ca="1" si="46"/>
        <v>0</v>
      </c>
      <c r="F145" s="571">
        <f t="shared" ca="1" si="46"/>
        <v>0</v>
      </c>
      <c r="G145" s="571">
        <f t="shared" ca="1" si="46"/>
        <v>0</v>
      </c>
      <c r="H145" s="571">
        <f t="shared" ca="1" si="46"/>
        <v>0</v>
      </c>
      <c r="I145" s="571">
        <f t="shared" ca="1" si="46"/>
        <v>0</v>
      </c>
      <c r="J145" s="571">
        <f t="shared" ca="1" si="46"/>
        <v>0</v>
      </c>
      <c r="K145" s="579">
        <f t="shared" ca="1" si="46"/>
        <v>0</v>
      </c>
      <c r="L145" s="579">
        <f t="shared" ca="1" si="46"/>
        <v>0</v>
      </c>
      <c r="M145" s="579">
        <f t="shared" ca="1" si="46"/>
        <v>0</v>
      </c>
      <c r="N145" s="579">
        <f t="shared" ca="1" si="46"/>
        <v>0</v>
      </c>
      <c r="O145" s="579">
        <f t="shared" ca="1" si="46"/>
        <v>0</v>
      </c>
      <c r="P145" s="579">
        <f t="shared" ca="1" si="46"/>
        <v>0</v>
      </c>
      <c r="Q145" s="580">
        <f t="shared" ca="1" si="43"/>
        <v>0</v>
      </c>
      <c r="R145" s="581">
        <f t="shared" ca="1" si="44"/>
        <v>1</v>
      </c>
    </row>
    <row r="146" spans="1:18" ht="12.6" customHeight="1">
      <c r="A146" s="577"/>
      <c r="B146" s="578" t="str">
        <f t="shared" si="40"/>
        <v/>
      </c>
      <c r="C146" s="578" t="str">
        <f t="shared" si="41"/>
        <v/>
      </c>
      <c r="D146" s="571">
        <f t="shared" ca="1" si="46"/>
        <v>0</v>
      </c>
      <c r="E146" s="570">
        <f t="shared" ca="1" si="46"/>
        <v>0</v>
      </c>
      <c r="F146" s="571">
        <f t="shared" ca="1" si="46"/>
        <v>0</v>
      </c>
      <c r="G146" s="571">
        <f t="shared" ca="1" si="46"/>
        <v>0</v>
      </c>
      <c r="H146" s="571">
        <f t="shared" ca="1" si="46"/>
        <v>0</v>
      </c>
      <c r="I146" s="571">
        <f t="shared" ca="1" si="46"/>
        <v>0</v>
      </c>
      <c r="J146" s="571">
        <f t="shared" ca="1" si="46"/>
        <v>0</v>
      </c>
      <c r="K146" s="579">
        <f t="shared" ca="1" si="46"/>
        <v>0</v>
      </c>
      <c r="L146" s="579">
        <f t="shared" ca="1" si="46"/>
        <v>0</v>
      </c>
      <c r="M146" s="579">
        <f t="shared" ca="1" si="46"/>
        <v>0</v>
      </c>
      <c r="N146" s="579">
        <f t="shared" ca="1" si="46"/>
        <v>0</v>
      </c>
      <c r="O146" s="579">
        <f t="shared" ca="1" si="46"/>
        <v>0</v>
      </c>
      <c r="P146" s="579">
        <f t="shared" ca="1" si="46"/>
        <v>0</v>
      </c>
      <c r="Q146" s="580">
        <f t="shared" ca="1" si="43"/>
        <v>0</v>
      </c>
      <c r="R146" s="581">
        <f t="shared" ca="1" si="44"/>
        <v>1</v>
      </c>
    </row>
    <row r="147" spans="1:18" ht="12.6" customHeight="1">
      <c r="A147" s="577"/>
      <c r="B147" s="578" t="str">
        <f t="shared" si="40"/>
        <v/>
      </c>
      <c r="C147" s="578" t="str">
        <f t="shared" si="41"/>
        <v/>
      </c>
      <c r="D147" s="571">
        <f t="shared" ca="1" si="46"/>
        <v>0</v>
      </c>
      <c r="E147" s="570">
        <f t="shared" ca="1" si="46"/>
        <v>0</v>
      </c>
      <c r="F147" s="571">
        <f t="shared" ca="1" si="46"/>
        <v>0</v>
      </c>
      <c r="G147" s="571">
        <f t="shared" ca="1" si="46"/>
        <v>0</v>
      </c>
      <c r="H147" s="571">
        <f t="shared" ca="1" si="46"/>
        <v>0</v>
      </c>
      <c r="I147" s="571">
        <f t="shared" ca="1" si="46"/>
        <v>0</v>
      </c>
      <c r="J147" s="571">
        <f t="shared" ca="1" si="46"/>
        <v>0</v>
      </c>
      <c r="K147" s="579">
        <f t="shared" ca="1" si="46"/>
        <v>0</v>
      </c>
      <c r="L147" s="579">
        <f t="shared" ca="1" si="46"/>
        <v>0</v>
      </c>
      <c r="M147" s="579">
        <f t="shared" ca="1" si="46"/>
        <v>0</v>
      </c>
      <c r="N147" s="579">
        <f t="shared" ca="1" si="46"/>
        <v>0</v>
      </c>
      <c r="O147" s="579">
        <f t="shared" ca="1" si="46"/>
        <v>0</v>
      </c>
      <c r="P147" s="579">
        <f t="shared" ca="1" si="46"/>
        <v>0</v>
      </c>
      <c r="Q147" s="580">
        <f t="shared" ca="1" si="43"/>
        <v>0</v>
      </c>
      <c r="R147" s="581">
        <f t="shared" ca="1" si="44"/>
        <v>1</v>
      </c>
    </row>
    <row r="148" spans="1:18" ht="12.6" customHeight="1">
      <c r="A148" s="577"/>
      <c r="B148" s="578" t="str">
        <f t="shared" si="40"/>
        <v/>
      </c>
      <c r="C148" s="578" t="str">
        <f t="shared" si="41"/>
        <v/>
      </c>
      <c r="D148" s="571">
        <f t="shared" ca="1" si="46"/>
        <v>0</v>
      </c>
      <c r="E148" s="570">
        <f t="shared" ca="1" si="46"/>
        <v>0</v>
      </c>
      <c r="F148" s="571">
        <f t="shared" ca="1" si="46"/>
        <v>0</v>
      </c>
      <c r="G148" s="571">
        <f t="shared" ca="1" si="46"/>
        <v>0</v>
      </c>
      <c r="H148" s="571">
        <f t="shared" ca="1" si="46"/>
        <v>0</v>
      </c>
      <c r="I148" s="571">
        <f t="shared" ca="1" si="46"/>
        <v>0</v>
      </c>
      <c r="J148" s="571">
        <f t="shared" ca="1" si="46"/>
        <v>0</v>
      </c>
      <c r="K148" s="579">
        <f t="shared" ca="1" si="46"/>
        <v>0</v>
      </c>
      <c r="L148" s="579">
        <f t="shared" ca="1" si="46"/>
        <v>0</v>
      </c>
      <c r="M148" s="579">
        <f t="shared" ca="1" si="46"/>
        <v>0</v>
      </c>
      <c r="N148" s="579">
        <f t="shared" ca="1" si="46"/>
        <v>0</v>
      </c>
      <c r="O148" s="579">
        <f t="shared" ca="1" si="46"/>
        <v>0</v>
      </c>
      <c r="P148" s="579">
        <f t="shared" ca="1" si="46"/>
        <v>0</v>
      </c>
      <c r="Q148" s="580">
        <f t="shared" ca="1" si="43"/>
        <v>0</v>
      </c>
      <c r="R148" s="581">
        <f t="shared" ca="1" si="44"/>
        <v>1</v>
      </c>
    </row>
    <row r="149" spans="1:18" ht="12.6" customHeight="1">
      <c r="A149" s="577"/>
      <c r="B149" s="578" t="str">
        <f t="shared" si="40"/>
        <v/>
      </c>
      <c r="C149" s="578" t="str">
        <f t="shared" si="41"/>
        <v/>
      </c>
      <c r="D149" s="571">
        <f t="shared" ca="1" si="46"/>
        <v>0</v>
      </c>
      <c r="E149" s="570">
        <f t="shared" ca="1" si="46"/>
        <v>0</v>
      </c>
      <c r="F149" s="571">
        <f t="shared" ca="1" si="46"/>
        <v>0</v>
      </c>
      <c r="G149" s="571">
        <f t="shared" ca="1" si="46"/>
        <v>0</v>
      </c>
      <c r="H149" s="571">
        <f t="shared" ca="1" si="46"/>
        <v>0</v>
      </c>
      <c r="I149" s="571">
        <f t="shared" ca="1" si="46"/>
        <v>0</v>
      </c>
      <c r="J149" s="571">
        <f t="shared" ca="1" si="46"/>
        <v>0</v>
      </c>
      <c r="K149" s="579">
        <f t="shared" ca="1" si="46"/>
        <v>0</v>
      </c>
      <c r="L149" s="579">
        <f t="shared" ca="1" si="46"/>
        <v>0</v>
      </c>
      <c r="M149" s="579">
        <f t="shared" ca="1" si="46"/>
        <v>0</v>
      </c>
      <c r="N149" s="579">
        <f t="shared" ca="1" si="46"/>
        <v>0</v>
      </c>
      <c r="O149" s="579">
        <f t="shared" ca="1" si="46"/>
        <v>0</v>
      </c>
      <c r="P149" s="579">
        <f t="shared" ca="1" si="46"/>
        <v>0</v>
      </c>
      <c r="Q149" s="580">
        <f t="shared" ca="1" si="43"/>
        <v>0</v>
      </c>
      <c r="R149" s="581">
        <f t="shared" ca="1" si="44"/>
        <v>1</v>
      </c>
    </row>
    <row r="150" spans="1:18" ht="12.6" customHeight="1">
      <c r="A150" s="577"/>
      <c r="B150" s="578" t="str">
        <f t="shared" si="40"/>
        <v/>
      </c>
      <c r="C150" s="578" t="str">
        <f t="shared" si="41"/>
        <v/>
      </c>
      <c r="D150" s="571">
        <f t="shared" ca="1" si="46"/>
        <v>0</v>
      </c>
      <c r="E150" s="570">
        <f t="shared" ca="1" si="46"/>
        <v>0</v>
      </c>
      <c r="F150" s="571">
        <f t="shared" ca="1" si="46"/>
        <v>0</v>
      </c>
      <c r="G150" s="571">
        <f t="shared" ca="1" si="46"/>
        <v>0</v>
      </c>
      <c r="H150" s="571">
        <f t="shared" ca="1" si="46"/>
        <v>0</v>
      </c>
      <c r="I150" s="571">
        <f t="shared" ca="1" si="46"/>
        <v>0</v>
      </c>
      <c r="J150" s="571">
        <f t="shared" ca="1" si="46"/>
        <v>0</v>
      </c>
      <c r="K150" s="579">
        <f t="shared" ca="1" si="46"/>
        <v>0</v>
      </c>
      <c r="L150" s="579">
        <f t="shared" ca="1" si="46"/>
        <v>0</v>
      </c>
      <c r="M150" s="579">
        <f t="shared" ca="1" si="46"/>
        <v>0</v>
      </c>
      <c r="N150" s="579">
        <f t="shared" ca="1" si="46"/>
        <v>0</v>
      </c>
      <c r="O150" s="579">
        <f t="shared" ca="1" si="46"/>
        <v>0</v>
      </c>
      <c r="P150" s="579">
        <f t="shared" ca="1" si="46"/>
        <v>0</v>
      </c>
      <c r="Q150" s="580">
        <f t="shared" ca="1" si="43"/>
        <v>0</v>
      </c>
      <c r="R150" s="581">
        <f t="shared" ca="1" si="44"/>
        <v>1</v>
      </c>
    </row>
    <row r="151" spans="1:18" ht="12.6" customHeight="1">
      <c r="A151" s="577"/>
      <c r="B151" s="578" t="str">
        <f t="shared" si="40"/>
        <v/>
      </c>
      <c r="C151" s="578" t="str">
        <f t="shared" si="41"/>
        <v/>
      </c>
      <c r="D151" s="571">
        <f t="shared" ca="1" si="46"/>
        <v>0</v>
      </c>
      <c r="E151" s="570">
        <f t="shared" ca="1" si="46"/>
        <v>0</v>
      </c>
      <c r="F151" s="571">
        <f t="shared" ca="1" si="46"/>
        <v>0</v>
      </c>
      <c r="G151" s="571">
        <f t="shared" ca="1" si="46"/>
        <v>0</v>
      </c>
      <c r="H151" s="571">
        <f t="shared" ca="1" si="46"/>
        <v>0</v>
      </c>
      <c r="I151" s="571">
        <f t="shared" ca="1" si="46"/>
        <v>0</v>
      </c>
      <c r="J151" s="571">
        <f t="shared" ca="1" si="46"/>
        <v>0</v>
      </c>
      <c r="K151" s="579">
        <f t="shared" ca="1" si="46"/>
        <v>0</v>
      </c>
      <c r="L151" s="579">
        <f t="shared" ca="1" si="46"/>
        <v>0</v>
      </c>
      <c r="M151" s="579">
        <f t="shared" ca="1" si="46"/>
        <v>0</v>
      </c>
      <c r="N151" s="579">
        <f t="shared" ca="1" si="46"/>
        <v>0</v>
      </c>
      <c r="O151" s="579">
        <f t="shared" ca="1" si="46"/>
        <v>0</v>
      </c>
      <c r="P151" s="579">
        <f t="shared" ca="1" si="46"/>
        <v>0</v>
      </c>
      <c r="Q151" s="580">
        <f t="shared" ca="1" si="43"/>
        <v>0</v>
      </c>
      <c r="R151" s="581">
        <f t="shared" ca="1" si="44"/>
        <v>1</v>
      </c>
    </row>
    <row r="152" spans="1:18" ht="15.6">
      <c r="A152" s="577"/>
      <c r="B152" s="578" t="str">
        <f t="shared" si="40"/>
        <v/>
      </c>
      <c r="C152" s="578" t="str">
        <f t="shared" si="41"/>
        <v/>
      </c>
      <c r="D152" s="571">
        <f t="shared" ca="1" si="46"/>
        <v>0</v>
      </c>
      <c r="E152" s="570">
        <f t="shared" ca="1" si="46"/>
        <v>0</v>
      </c>
      <c r="F152" s="571">
        <f t="shared" ca="1" si="46"/>
        <v>0</v>
      </c>
      <c r="G152" s="571">
        <f t="shared" ca="1" si="46"/>
        <v>0</v>
      </c>
      <c r="H152" s="571">
        <f t="shared" ca="1" si="46"/>
        <v>0</v>
      </c>
      <c r="I152" s="571">
        <f t="shared" ca="1" si="46"/>
        <v>0</v>
      </c>
      <c r="J152" s="571">
        <f t="shared" ca="1" si="46"/>
        <v>0</v>
      </c>
      <c r="K152" s="579">
        <f t="shared" ca="1" si="46"/>
        <v>0</v>
      </c>
      <c r="L152" s="579">
        <f t="shared" ca="1" si="46"/>
        <v>0</v>
      </c>
      <c r="M152" s="579">
        <f t="shared" ca="1" si="46"/>
        <v>0</v>
      </c>
      <c r="N152" s="579">
        <f t="shared" ca="1" si="46"/>
        <v>0</v>
      </c>
      <c r="O152" s="579">
        <f t="shared" ca="1" si="46"/>
        <v>0</v>
      </c>
      <c r="P152" s="579">
        <f t="shared" ca="1" si="46"/>
        <v>0</v>
      </c>
      <c r="Q152" s="580">
        <f t="shared" ca="1" si="43"/>
        <v>0</v>
      </c>
      <c r="R152" s="581">
        <f t="shared" ca="1" si="44"/>
        <v>1</v>
      </c>
    </row>
    <row r="153" spans="1:18" ht="15.6">
      <c r="A153" s="577"/>
      <c r="B153" s="578" t="str">
        <f t="shared" si="40"/>
        <v/>
      </c>
      <c r="C153" s="578" t="str">
        <f t="shared" si="41"/>
        <v/>
      </c>
      <c r="D153" s="571">
        <f t="shared" ca="1" si="46"/>
        <v>0</v>
      </c>
      <c r="E153" s="570">
        <f t="shared" ca="1" si="46"/>
        <v>0</v>
      </c>
      <c r="F153" s="571">
        <f t="shared" ca="1" si="46"/>
        <v>0</v>
      </c>
      <c r="G153" s="571">
        <f t="shared" ca="1" si="46"/>
        <v>0</v>
      </c>
      <c r="H153" s="571">
        <f t="shared" ca="1" si="46"/>
        <v>0</v>
      </c>
      <c r="I153" s="571">
        <f t="shared" ca="1" si="46"/>
        <v>0</v>
      </c>
      <c r="J153" s="571">
        <f t="shared" ca="1" si="46"/>
        <v>0</v>
      </c>
      <c r="K153" s="579">
        <f t="shared" ca="1" si="46"/>
        <v>0</v>
      </c>
      <c r="L153" s="579">
        <f t="shared" ca="1" si="46"/>
        <v>0</v>
      </c>
      <c r="M153" s="579">
        <f t="shared" ca="1" si="46"/>
        <v>0</v>
      </c>
      <c r="N153" s="579">
        <f t="shared" ca="1" si="46"/>
        <v>0</v>
      </c>
      <c r="O153" s="579">
        <f t="shared" ca="1" si="46"/>
        <v>0</v>
      </c>
      <c r="P153" s="579">
        <f t="shared" ca="1" si="46"/>
        <v>0</v>
      </c>
      <c r="Q153" s="580">
        <f t="shared" ca="1" si="43"/>
        <v>0</v>
      </c>
      <c r="R153" s="581">
        <f t="shared" ca="1" si="44"/>
        <v>1</v>
      </c>
    </row>
    <row r="154" spans="1:18" ht="16.2" thickBot="1">
      <c r="A154" s="594"/>
      <c r="B154" s="595" t="str">
        <f t="shared" si="40"/>
        <v/>
      </c>
      <c r="C154" s="595" t="str">
        <f t="shared" si="41"/>
        <v/>
      </c>
      <c r="D154" s="596">
        <f t="shared" ca="1" si="46"/>
        <v>0</v>
      </c>
      <c r="E154" s="600">
        <f t="shared" ca="1" si="46"/>
        <v>0</v>
      </c>
      <c r="F154" s="596">
        <f t="shared" ca="1" si="46"/>
        <v>0</v>
      </c>
      <c r="G154" s="596">
        <f t="shared" ca="1" si="46"/>
        <v>0</v>
      </c>
      <c r="H154" s="596">
        <f t="shared" ca="1" si="46"/>
        <v>0</v>
      </c>
      <c r="I154" s="596">
        <f t="shared" ca="1" si="46"/>
        <v>0</v>
      </c>
      <c r="J154" s="596">
        <f t="shared" ca="1" si="46"/>
        <v>0</v>
      </c>
      <c r="K154" s="597">
        <f t="shared" ca="1" si="46"/>
        <v>0</v>
      </c>
      <c r="L154" s="597">
        <f t="shared" ca="1" si="46"/>
        <v>0</v>
      </c>
      <c r="M154" s="597">
        <f t="shared" ca="1" si="46"/>
        <v>0</v>
      </c>
      <c r="N154" s="597">
        <f t="shared" ca="1" si="46"/>
        <v>0</v>
      </c>
      <c r="O154" s="597">
        <f t="shared" ca="1" si="46"/>
        <v>0</v>
      </c>
      <c r="P154" s="597">
        <f t="shared" ca="1" si="46"/>
        <v>0</v>
      </c>
      <c r="Q154" s="598">
        <f t="shared" ca="1" si="43"/>
        <v>0</v>
      </c>
      <c r="R154" s="599">
        <f t="shared" ca="1" si="44"/>
        <v>1</v>
      </c>
    </row>
  </sheetData>
  <mergeCells count="9">
    <mergeCell ref="A1:Q1"/>
    <mergeCell ref="A77:R77"/>
    <mergeCell ref="A110:R110"/>
    <mergeCell ref="A4:R4"/>
    <mergeCell ref="A19:R19"/>
    <mergeCell ref="A39:R39"/>
    <mergeCell ref="A67:R67"/>
    <mergeCell ref="R1:S1"/>
    <mergeCell ref="A2:R2"/>
  </mergeCells>
  <phoneticPr fontId="42" type="noConversion"/>
  <conditionalFormatting sqref="A5:R18 A20:R38 A40:R66 A68:R76 A78:R109 A111:R154">
    <cfRule type="expression" dxfId="0" priority="1">
      <formula>MOD(ROW(),2)&gt;0</formula>
    </cfRule>
  </conditionalFormatting>
  <conditionalFormatting sqref="R5:R18">
    <cfRule type="colorScale" priority="17">
      <colorScale>
        <cfvo type="min"/>
        <cfvo type="percentile" val="50"/>
        <cfvo type="max"/>
        <color theme="6" tint="0.59999389629810485"/>
        <color rgb="FFFFEB84"/>
        <color theme="9" tint="0.39997558519241921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20:R38">
    <cfRule type="colorScale" priority="21">
      <colorScale>
        <cfvo type="min"/>
        <cfvo type="percentile" val="50"/>
        <cfvo type="max"/>
        <color theme="6" tint="0.59999389629810485"/>
        <color rgb="FFFFEB84"/>
        <color theme="9" tint="0.39997558519241921"/>
      </colorScale>
    </cfRule>
  </conditionalFormatting>
  <conditionalFormatting sqref="R40:R66">
    <cfRule type="colorScale" priority="25">
      <colorScale>
        <cfvo type="min"/>
        <cfvo type="percentile" val="50"/>
        <cfvo type="max"/>
        <color theme="6" tint="0.59999389629810485"/>
        <color rgb="FFFFEB84"/>
        <color theme="9" tint="0.39997558519241921"/>
      </colorScale>
    </cfRule>
  </conditionalFormatting>
  <conditionalFormatting sqref="R68:R76">
    <cfRule type="colorScale" priority="30">
      <colorScale>
        <cfvo type="min"/>
        <cfvo type="percentile" val="50"/>
        <cfvo type="max"/>
        <color theme="6" tint="0.59999389629810485"/>
        <color rgb="FFFFEB84"/>
        <color theme="9" tint="0.39997558519241921"/>
      </colorScale>
    </cfRule>
  </conditionalFormatting>
  <conditionalFormatting sqref="R78:R109">
    <cfRule type="colorScale" priority="36">
      <colorScale>
        <cfvo type="min"/>
        <cfvo type="percentile" val="50"/>
        <cfvo type="max"/>
        <color theme="6" tint="0.59999389629810485"/>
        <color rgb="FFFFEB84"/>
        <color theme="9" tint="0.39997558519241921"/>
      </colorScale>
    </cfRule>
  </conditionalFormatting>
  <conditionalFormatting sqref="R111:R154">
    <cfRule type="colorScale" priority="70">
      <colorScale>
        <cfvo type="min"/>
        <cfvo type="percentile" val="50"/>
        <cfvo type="max"/>
        <color theme="6" tint="0.59999389629810485"/>
        <color rgb="FFFFEB84"/>
        <color theme="9" tint="0.39997558519241921"/>
      </colorScale>
    </cfRule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1496062992125984" right="0.31496062992125984" top="0.35433070866141736" bottom="0.35433070866141736" header="0.19685039370078741" footer="0.11811023622047245"/>
  <pageSetup paperSize="9" scale="63" orientation="portrait" horizontalDpi="300" verticalDpi="300" r:id="rId1"/>
  <headerFooter>
    <oddFooter>&amp;L&amp;"Arial,Gras"&amp;12&amp;F  /   &amp;A&amp;C&amp;P/&amp;N&amp;R&amp;KFF0000Edition du:&amp;D_&amp;T</oddFooter>
  </headerFooter>
  <rowBreaks count="2" manualBreakCount="2">
    <brk id="66" max="16383" man="1"/>
    <brk id="109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U64"/>
  <sheetViews>
    <sheetView topLeftCell="A49" workbookViewId="0">
      <selection activeCell="J12" sqref="J12"/>
    </sheetView>
  </sheetViews>
  <sheetFormatPr baseColWidth="10" defaultColWidth="11.44140625" defaultRowHeight="12" customHeight="1"/>
  <cols>
    <col min="1" max="1" width="8.77734375" style="269" customWidth="1"/>
    <col min="2" max="2" width="25.77734375" style="244" customWidth="1"/>
    <col min="3" max="3" width="12.21875" style="270" customWidth="1"/>
    <col min="4" max="4" width="12.77734375" style="242" customWidth="1"/>
    <col min="5" max="5" width="13.77734375" style="714" customWidth="1"/>
    <col min="6" max="6" width="7.44140625" style="357" customWidth="1"/>
    <col min="7" max="7" width="10.77734375" style="421" customWidth="1"/>
    <col min="8" max="8" width="11.44140625" style="243"/>
    <col min="9" max="9" width="11.44140625" style="241"/>
    <col min="10" max="10" width="13.44140625" style="242" customWidth="1"/>
    <col min="11" max="16384" width="11.44140625" style="242"/>
  </cols>
  <sheetData>
    <row r="1" spans="1:21" ht="25.05" customHeight="1">
      <c r="A1" s="946" t="str">
        <f ca="1">MID(CELL("filename",$A$1),FIND("]",CELL("filename",$A$1))+1,32)&amp;" "&amp;AN</f>
        <v>Grigny 2026</v>
      </c>
      <c r="B1" s="947"/>
      <c r="C1" s="947"/>
      <c r="D1" s="947"/>
      <c r="E1" s="947"/>
      <c r="F1" s="947"/>
      <c r="G1" s="948"/>
      <c r="H1" s="240"/>
    </row>
    <row r="2" spans="1:21" ht="15" customHeight="1" thickBot="1">
      <c r="A2" s="254" t="s">
        <v>666</v>
      </c>
      <c r="B2" s="255" t="s">
        <v>668</v>
      </c>
      <c r="C2" s="255" t="s">
        <v>669</v>
      </c>
      <c r="D2" s="255" t="s">
        <v>672</v>
      </c>
      <c r="E2" s="719" t="s">
        <v>476</v>
      </c>
      <c r="F2" s="422" t="s">
        <v>557</v>
      </c>
      <c r="G2" s="417" t="s">
        <v>630</v>
      </c>
      <c r="H2" s="240"/>
    </row>
    <row r="3" spans="1:21" s="245" customFormat="1" ht="20.100000000000001" customHeight="1">
      <c r="A3" s="987" t="s">
        <v>515</v>
      </c>
      <c r="B3" s="988"/>
      <c r="C3" s="988"/>
      <c r="D3" s="988"/>
      <c r="E3" s="988"/>
      <c r="F3" s="988"/>
      <c r="G3" s="989"/>
      <c r="H3" s="243"/>
      <c r="I3" s="273"/>
    </row>
    <row r="4" spans="1:21" ht="13.05" customHeight="1">
      <c r="A4" s="553"/>
      <c r="B4" s="459" t="str">
        <f t="shared" ref="B4:B10" si="0">IF($A4="","",VLOOKUP($A4,licbarque97,3))</f>
        <v/>
      </c>
      <c r="C4" s="458" t="str">
        <f t="shared" ref="C4:C10" si="1">IF(A4="","",VLOOKUP(A4,licbarque97,6))</f>
        <v/>
      </c>
      <c r="D4" s="458" t="str">
        <f t="shared" ref="D4:D10" si="2">IF(A4="","",VLOOKUP(A4,licbarque97,5))</f>
        <v/>
      </c>
      <c r="E4" s="720"/>
      <c r="F4" s="424" t="str">
        <f t="shared" ref="F4:F10" si="3">IF(E4="","",RANK(E4,$E$4:$E$10,1))</f>
        <v/>
      </c>
      <c r="G4" s="46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</row>
    <row r="5" spans="1:21" ht="13.05" customHeight="1">
      <c r="A5" s="554"/>
      <c r="B5" s="458" t="str">
        <f t="shared" si="0"/>
        <v/>
      </c>
      <c r="C5" s="458" t="str">
        <f t="shared" si="1"/>
        <v/>
      </c>
      <c r="D5" s="458" t="str">
        <f t="shared" si="2"/>
        <v/>
      </c>
      <c r="E5" s="721"/>
      <c r="F5" s="424" t="str">
        <f t="shared" si="3"/>
        <v/>
      </c>
      <c r="G5" s="462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</row>
    <row r="6" spans="1:21" ht="13.05" customHeight="1">
      <c r="A6" s="554"/>
      <c r="B6" s="458" t="str">
        <f t="shared" si="0"/>
        <v/>
      </c>
      <c r="C6" s="458" t="str">
        <f t="shared" si="1"/>
        <v/>
      </c>
      <c r="D6" s="458" t="str">
        <f t="shared" si="2"/>
        <v/>
      </c>
      <c r="E6" s="721"/>
      <c r="F6" s="424" t="str">
        <f t="shared" si="3"/>
        <v/>
      </c>
      <c r="G6" s="462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</row>
    <row r="7" spans="1:21" ht="13.05" customHeight="1">
      <c r="A7" s="554"/>
      <c r="B7" s="458" t="str">
        <f t="shared" si="0"/>
        <v/>
      </c>
      <c r="C7" s="458" t="str">
        <f t="shared" si="1"/>
        <v/>
      </c>
      <c r="D7" s="458" t="str">
        <f t="shared" si="2"/>
        <v/>
      </c>
      <c r="E7" s="721"/>
      <c r="F7" s="424" t="str">
        <f t="shared" si="3"/>
        <v/>
      </c>
      <c r="G7" s="462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</row>
    <row r="8" spans="1:21" ht="13.05" customHeight="1">
      <c r="A8" s="554"/>
      <c r="B8" s="458" t="str">
        <f t="shared" si="0"/>
        <v/>
      </c>
      <c r="C8" s="458" t="str">
        <f t="shared" si="1"/>
        <v/>
      </c>
      <c r="D8" s="458" t="str">
        <f t="shared" si="2"/>
        <v/>
      </c>
      <c r="E8" s="721"/>
      <c r="F8" s="424" t="str">
        <f t="shared" si="3"/>
        <v/>
      </c>
      <c r="G8" s="462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</row>
    <row r="9" spans="1:21" ht="13.05" customHeight="1">
      <c r="A9" s="554"/>
      <c r="B9" s="458" t="str">
        <f t="shared" si="0"/>
        <v/>
      </c>
      <c r="C9" s="458" t="str">
        <f t="shared" si="1"/>
        <v/>
      </c>
      <c r="D9" s="458" t="str">
        <f t="shared" si="2"/>
        <v/>
      </c>
      <c r="E9" s="721"/>
      <c r="F9" s="424" t="str">
        <f t="shared" si="3"/>
        <v/>
      </c>
      <c r="G9" s="462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</row>
    <row r="10" spans="1:21" ht="13.05" customHeight="1" thickBot="1">
      <c r="A10" s="554"/>
      <c r="B10" s="458" t="str">
        <f t="shared" si="0"/>
        <v/>
      </c>
      <c r="C10" s="458" t="str">
        <f t="shared" si="1"/>
        <v/>
      </c>
      <c r="D10" s="458" t="str">
        <f t="shared" si="2"/>
        <v/>
      </c>
      <c r="E10" s="774"/>
      <c r="F10" s="424" t="str">
        <f t="shared" si="3"/>
        <v/>
      </c>
      <c r="G10" s="462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</row>
    <row r="11" spans="1:21" s="245" customFormat="1" ht="20.100000000000001" customHeight="1">
      <c r="A11" s="987" t="s">
        <v>508</v>
      </c>
      <c r="B11" s="988"/>
      <c r="C11" s="988"/>
      <c r="D11" s="988"/>
      <c r="E11" s="988"/>
      <c r="F11" s="988"/>
      <c r="G11" s="989"/>
      <c r="H11" s="243"/>
      <c r="I11" s="241"/>
      <c r="K11" s="273"/>
    </row>
    <row r="12" spans="1:21" ht="13.05" customHeight="1">
      <c r="A12" s="554"/>
      <c r="B12" s="458" t="str">
        <f t="shared" ref="B12:B21" si="4">IF($A12="","",VLOOKUP($A12,licbarque97,3))</f>
        <v/>
      </c>
      <c r="C12" s="458" t="str">
        <f t="shared" ref="C12:C21" si="5">IF(A12="","",VLOOKUP(A12,licbarque97,6))</f>
        <v/>
      </c>
      <c r="D12" s="458" t="str">
        <f t="shared" ref="D12:D21" si="6">IF(A12="","",VLOOKUP(A12,licbarque97,5))</f>
        <v/>
      </c>
      <c r="E12" s="720"/>
      <c r="F12" s="424" t="str">
        <f t="shared" ref="F12:F21" si="7">IF(E12="","",RANK(E12,$E$12:$E$21,1))</f>
        <v/>
      </c>
      <c r="G12" s="462"/>
    </row>
    <row r="13" spans="1:21" ht="13.05" customHeight="1">
      <c r="A13" s="554"/>
      <c r="B13" s="458" t="str">
        <f t="shared" si="4"/>
        <v/>
      </c>
      <c r="C13" s="458" t="str">
        <f t="shared" si="5"/>
        <v/>
      </c>
      <c r="D13" s="458" t="str">
        <f t="shared" si="6"/>
        <v/>
      </c>
      <c r="E13" s="721"/>
      <c r="F13" s="424" t="str">
        <f t="shared" si="7"/>
        <v/>
      </c>
      <c r="G13" s="462"/>
    </row>
    <row r="14" spans="1:21" ht="13.05" customHeight="1">
      <c r="A14" s="554"/>
      <c r="B14" s="458" t="str">
        <f t="shared" si="4"/>
        <v/>
      </c>
      <c r="C14" s="458" t="str">
        <f t="shared" si="5"/>
        <v/>
      </c>
      <c r="D14" s="458" t="str">
        <f t="shared" si="6"/>
        <v/>
      </c>
      <c r="E14" s="721"/>
      <c r="F14" s="424" t="str">
        <f t="shared" si="7"/>
        <v/>
      </c>
      <c r="G14" s="462"/>
    </row>
    <row r="15" spans="1:21" ht="13.05" customHeight="1">
      <c r="A15" s="554"/>
      <c r="B15" s="458" t="str">
        <f t="shared" si="4"/>
        <v/>
      </c>
      <c r="C15" s="458" t="str">
        <f t="shared" si="5"/>
        <v/>
      </c>
      <c r="D15" s="458" t="str">
        <f t="shared" si="6"/>
        <v/>
      </c>
      <c r="E15" s="721"/>
      <c r="F15" s="424" t="str">
        <f t="shared" si="7"/>
        <v/>
      </c>
      <c r="G15" s="462"/>
    </row>
    <row r="16" spans="1:21" ht="13.05" customHeight="1">
      <c r="A16" s="554"/>
      <c r="B16" s="458" t="str">
        <f t="shared" si="4"/>
        <v/>
      </c>
      <c r="C16" s="458" t="str">
        <f t="shared" si="5"/>
        <v/>
      </c>
      <c r="D16" s="458" t="str">
        <f t="shared" si="6"/>
        <v/>
      </c>
      <c r="E16" s="721"/>
      <c r="F16" s="424" t="str">
        <f t="shared" si="7"/>
        <v/>
      </c>
      <c r="G16" s="425"/>
    </row>
    <row r="17" spans="1:9" ht="13.05" customHeight="1">
      <c r="A17" s="553"/>
      <c r="B17" s="458" t="str">
        <f t="shared" si="4"/>
        <v/>
      </c>
      <c r="C17" s="458" t="str">
        <f t="shared" si="5"/>
        <v/>
      </c>
      <c r="D17" s="458" t="str">
        <f t="shared" si="6"/>
        <v/>
      </c>
      <c r="E17" s="721"/>
      <c r="F17" s="424" t="str">
        <f t="shared" si="7"/>
        <v/>
      </c>
      <c r="G17" s="462"/>
    </row>
    <row r="18" spans="1:9" ht="13.05" customHeight="1">
      <c r="A18" s="553"/>
      <c r="B18" s="458" t="str">
        <f t="shared" si="4"/>
        <v/>
      </c>
      <c r="C18" s="458" t="str">
        <f t="shared" si="5"/>
        <v/>
      </c>
      <c r="D18" s="458" t="str">
        <f t="shared" si="6"/>
        <v/>
      </c>
      <c r="E18" s="721"/>
      <c r="F18" s="424" t="str">
        <f t="shared" si="7"/>
        <v/>
      </c>
      <c r="G18" s="425"/>
    </row>
    <row r="19" spans="1:9" ht="13.05" customHeight="1">
      <c r="A19" s="554"/>
      <c r="B19" s="458" t="str">
        <f t="shared" si="4"/>
        <v/>
      </c>
      <c r="C19" s="458" t="str">
        <f t="shared" si="5"/>
        <v/>
      </c>
      <c r="D19" s="458" t="str">
        <f t="shared" si="6"/>
        <v/>
      </c>
      <c r="E19" s="721"/>
      <c r="F19" s="424" t="str">
        <f t="shared" si="7"/>
        <v/>
      </c>
      <c r="G19" s="425"/>
    </row>
    <row r="20" spans="1:9" ht="13.05" customHeight="1">
      <c r="A20" s="554"/>
      <c r="B20" s="458" t="str">
        <f t="shared" si="4"/>
        <v/>
      </c>
      <c r="C20" s="458" t="str">
        <f t="shared" si="5"/>
        <v/>
      </c>
      <c r="D20" s="458" t="str">
        <f t="shared" si="6"/>
        <v/>
      </c>
      <c r="E20" s="721"/>
      <c r="F20" s="424" t="str">
        <f t="shared" si="7"/>
        <v/>
      </c>
      <c r="G20" s="462"/>
    </row>
    <row r="21" spans="1:9" ht="13.05" customHeight="1" thickBot="1">
      <c r="A21" s="554"/>
      <c r="B21" s="458" t="str">
        <f t="shared" si="4"/>
        <v/>
      </c>
      <c r="C21" s="458" t="str">
        <f t="shared" si="5"/>
        <v/>
      </c>
      <c r="D21" s="458" t="str">
        <f t="shared" si="6"/>
        <v/>
      </c>
      <c r="E21" s="774"/>
      <c r="F21" s="424" t="str">
        <f t="shared" si="7"/>
        <v/>
      </c>
      <c r="G21" s="462"/>
    </row>
    <row r="22" spans="1:9" s="245" customFormat="1" ht="20.100000000000001" customHeight="1">
      <c r="A22" s="987" t="s">
        <v>870</v>
      </c>
      <c r="B22" s="988"/>
      <c r="C22" s="988"/>
      <c r="D22" s="988"/>
      <c r="E22" s="988"/>
      <c r="F22" s="988"/>
      <c r="G22" s="989"/>
      <c r="H22" s="243"/>
      <c r="I22" s="273"/>
    </row>
    <row r="23" spans="1:9" ht="13.05" customHeight="1">
      <c r="A23" s="554"/>
      <c r="B23" s="458" t="str">
        <f t="shared" ref="B23:B26" si="8">IF($A23="","",VLOOKUP($A23,licbarque97,3))</f>
        <v/>
      </c>
      <c r="C23" s="458" t="str">
        <f t="shared" ref="C23:C26" si="9">IF(A23="","",VLOOKUP(A23,licbarque97,6))</f>
        <v/>
      </c>
      <c r="D23" s="458" t="str">
        <f t="shared" ref="D23:D26" si="10">IF(A23="","",VLOOKUP(A23,licbarque97,5))</f>
        <v/>
      </c>
      <c r="E23" s="721"/>
      <c r="F23" s="424" t="str">
        <f>IF(E23="","",RANK(E23,$E$23:$E$26,1))</f>
        <v/>
      </c>
      <c r="G23" s="462"/>
    </row>
    <row r="24" spans="1:9" ht="13.05" customHeight="1">
      <c r="A24" s="557"/>
      <c r="B24" s="458" t="str">
        <f t="shared" si="8"/>
        <v/>
      </c>
      <c r="C24" s="458" t="str">
        <f t="shared" si="9"/>
        <v/>
      </c>
      <c r="D24" s="458" t="str">
        <f t="shared" si="10"/>
        <v/>
      </c>
      <c r="E24" s="721"/>
      <c r="F24" s="424" t="str">
        <f>IF(E24="","",RANK(E24,$E$23:$E$26,1))</f>
        <v/>
      </c>
      <c r="G24" s="591"/>
    </row>
    <row r="25" spans="1:9" ht="13.05" customHeight="1">
      <c r="A25" s="557"/>
      <c r="B25" s="458" t="str">
        <f t="shared" si="8"/>
        <v/>
      </c>
      <c r="C25" s="458" t="str">
        <f t="shared" si="9"/>
        <v/>
      </c>
      <c r="D25" s="458" t="str">
        <f t="shared" si="10"/>
        <v/>
      </c>
      <c r="E25" s="721"/>
      <c r="F25" s="424" t="str">
        <f>IF(E25="","",RANK(E25,$E$23:$E$26,1))</f>
        <v/>
      </c>
      <c r="G25" s="591"/>
    </row>
    <row r="26" spans="1:9" ht="13.05" customHeight="1">
      <c r="A26" s="557"/>
      <c r="B26" s="458" t="str">
        <f t="shared" si="8"/>
        <v/>
      </c>
      <c r="C26" s="458" t="str">
        <f t="shared" si="9"/>
        <v/>
      </c>
      <c r="D26" s="458" t="str">
        <f t="shared" si="10"/>
        <v/>
      </c>
      <c r="E26" s="721"/>
      <c r="F26" s="424" t="str">
        <f>IF(E26="","",RANK(E26,$E$23:$E$26,1))</f>
        <v/>
      </c>
      <c r="G26" s="591"/>
    </row>
    <row r="27" spans="1:9" s="718" customFormat="1" ht="20.100000000000001" customHeight="1">
      <c r="A27" s="990" t="s">
        <v>882</v>
      </c>
      <c r="B27" s="991"/>
      <c r="C27" s="991"/>
      <c r="D27" s="991"/>
      <c r="E27" s="991"/>
      <c r="F27" s="991"/>
      <c r="G27" s="992"/>
      <c r="H27" s="716"/>
      <c r="I27" s="717"/>
    </row>
    <row r="28" spans="1:9" ht="13.05" customHeight="1">
      <c r="A28" s="553"/>
      <c r="B28" s="459" t="str">
        <f t="shared" ref="B28:B33" si="11">IF($A28="","",VLOOKUP($A28,licbarque97,3))</f>
        <v/>
      </c>
      <c r="C28" s="459" t="str">
        <f t="shared" ref="C28:C33" si="12">IF(A28="","",VLOOKUP(A28,licbarque97,6))</f>
        <v/>
      </c>
      <c r="D28" s="775" t="str">
        <f t="shared" ref="D28:D33" si="13">IF(A28="","",VLOOKUP(A28,licbarque97,5))</f>
        <v/>
      </c>
      <c r="E28" s="720"/>
      <c r="F28" s="460" t="str">
        <f t="shared" ref="F28:F34" si="14">IF(E28="","",RANK(E28,$E$28:$E$34,1))</f>
        <v/>
      </c>
      <c r="G28" s="461"/>
    </row>
    <row r="29" spans="1:9" ht="13.05" customHeight="1">
      <c r="A29" s="722"/>
      <c r="B29" s="458" t="str">
        <f t="shared" si="11"/>
        <v/>
      </c>
      <c r="C29" s="458" t="str">
        <f t="shared" si="12"/>
        <v/>
      </c>
      <c r="D29" s="776" t="str">
        <f t="shared" si="13"/>
        <v/>
      </c>
      <c r="E29" s="721"/>
      <c r="F29" s="424" t="str">
        <f t="shared" si="14"/>
        <v/>
      </c>
      <c r="G29" s="591"/>
    </row>
    <row r="30" spans="1:9" ht="13.05" customHeight="1">
      <c r="A30" s="557"/>
      <c r="B30" s="458" t="str">
        <f t="shared" si="11"/>
        <v/>
      </c>
      <c r="C30" s="458" t="str">
        <f t="shared" si="12"/>
        <v/>
      </c>
      <c r="D30" s="776" t="str">
        <f t="shared" si="13"/>
        <v/>
      </c>
      <c r="E30" s="721"/>
      <c r="F30" s="424" t="str">
        <f t="shared" si="14"/>
        <v/>
      </c>
      <c r="G30" s="591"/>
    </row>
    <row r="31" spans="1:9" ht="13.05" customHeight="1">
      <c r="A31" s="557"/>
      <c r="B31" s="458" t="str">
        <f t="shared" si="11"/>
        <v/>
      </c>
      <c r="C31" s="458" t="str">
        <f t="shared" si="12"/>
        <v/>
      </c>
      <c r="D31" s="776" t="str">
        <f t="shared" si="13"/>
        <v/>
      </c>
      <c r="E31" s="721"/>
      <c r="F31" s="424" t="str">
        <f t="shared" si="14"/>
        <v/>
      </c>
      <c r="G31" s="591"/>
    </row>
    <row r="32" spans="1:9" ht="13.05" customHeight="1">
      <c r="A32" s="769"/>
      <c r="B32" s="458" t="str">
        <f t="shared" si="11"/>
        <v/>
      </c>
      <c r="C32" s="458" t="str">
        <f t="shared" si="12"/>
        <v/>
      </c>
      <c r="D32" s="776" t="str">
        <f t="shared" si="13"/>
        <v/>
      </c>
      <c r="E32" s="721"/>
      <c r="F32" s="424" t="str">
        <f t="shared" si="14"/>
        <v/>
      </c>
      <c r="G32" s="768"/>
    </row>
    <row r="33" spans="1:9" ht="13.05" customHeight="1">
      <c r="A33" s="769"/>
      <c r="B33" s="458" t="str">
        <f t="shared" si="11"/>
        <v/>
      </c>
      <c r="C33" s="458" t="str">
        <f t="shared" si="12"/>
        <v/>
      </c>
      <c r="D33" s="776" t="str">
        <f t="shared" si="13"/>
        <v/>
      </c>
      <c r="E33" s="721"/>
      <c r="F33" s="424" t="str">
        <f t="shared" si="14"/>
        <v/>
      </c>
      <c r="G33" s="462"/>
    </row>
    <row r="34" spans="1:9" ht="13.05" customHeight="1" thickBot="1">
      <c r="A34" s="554"/>
      <c r="B34" s="777" t="str">
        <f t="shared" ref="B34" si="15">IF($A34="","",VLOOKUP($A34,licbarque97,3))</f>
        <v/>
      </c>
      <c r="C34" s="777" t="str">
        <f t="shared" ref="C34" si="16">IF(A34="","",VLOOKUP(A34,licbarque97,6))</f>
        <v/>
      </c>
      <c r="D34" s="778" t="str">
        <f t="shared" ref="D34" si="17">IF(A34="","",VLOOKUP(A34,licbarque97,5))</f>
        <v/>
      </c>
      <c r="E34" s="774"/>
      <c r="F34" s="424" t="str">
        <f t="shared" si="14"/>
        <v/>
      </c>
      <c r="G34" s="425"/>
    </row>
    <row r="35" spans="1:9" s="245" customFormat="1" ht="20.100000000000001" customHeight="1">
      <c r="A35" s="987" t="s">
        <v>512</v>
      </c>
      <c r="B35" s="988"/>
      <c r="C35" s="988"/>
      <c r="D35" s="988"/>
      <c r="E35" s="988"/>
      <c r="F35" s="988"/>
      <c r="G35" s="989"/>
      <c r="H35" s="243"/>
      <c r="I35" s="273"/>
    </row>
    <row r="36" spans="1:9" ht="13.05" customHeight="1">
      <c r="A36" s="553"/>
      <c r="B36" s="459" t="str">
        <f>IF($A36="","",VLOOKUP($A36,licbarque97,3))</f>
        <v/>
      </c>
      <c r="C36" s="459" t="str">
        <f>IF(A36="","",VLOOKUP(A36,licbarque97,6))</f>
        <v/>
      </c>
      <c r="D36" s="775" t="str">
        <f>IF(A36="","",VLOOKUP(A36,licbarque97,5))</f>
        <v/>
      </c>
      <c r="E36" s="720"/>
      <c r="F36" s="424" t="str">
        <f>IF(E36="","",RANK(E36,$E$36:$E$41,1))</f>
        <v/>
      </c>
      <c r="G36" s="461"/>
    </row>
    <row r="37" spans="1:9" ht="13.05" customHeight="1">
      <c r="A37" s="557"/>
      <c r="B37" s="458" t="str">
        <f>IF($A37="","",VLOOKUP($A37,licbarque97,3))</f>
        <v/>
      </c>
      <c r="C37" s="458" t="str">
        <f>IF(A37="","",VLOOKUP(A37,licbarque97,6))</f>
        <v/>
      </c>
      <c r="D37" s="776" t="str">
        <f>IF(A37="","",VLOOKUP(A37,licbarque97,5))</f>
        <v/>
      </c>
      <c r="E37" s="721"/>
      <c r="F37" s="424" t="str">
        <f>IF(E37="","",RANK(E37,$E$36:$E$41,1))</f>
        <v/>
      </c>
      <c r="G37" s="591"/>
    </row>
    <row r="38" spans="1:9" ht="13.05" customHeight="1">
      <c r="A38" s="557"/>
      <c r="B38" s="458" t="str">
        <f>IF($A38="","",VLOOKUP($A38,licbarque97,3))</f>
        <v/>
      </c>
      <c r="C38" s="458" t="str">
        <f>IF(A38="","",VLOOKUP(A38,licbarque97,6))</f>
        <v/>
      </c>
      <c r="D38" s="776" t="str">
        <f>IF(A38="","",VLOOKUP(A38,licbarque97,5))</f>
        <v/>
      </c>
      <c r="E38" s="721"/>
      <c r="F38" s="424" t="str">
        <f>IF(E38="","",RANK(E38,$E$36:$E$41,1))</f>
        <v/>
      </c>
      <c r="G38" s="591"/>
    </row>
    <row r="39" spans="1:9" ht="13.05" customHeight="1">
      <c r="A39" s="557"/>
      <c r="B39" s="458" t="str">
        <f>IF($A39="","",VLOOKUP($A39,licbarque97,3))</f>
        <v/>
      </c>
      <c r="C39" s="458" t="str">
        <f>IF(A39="","",VLOOKUP(A39,licbarque97,6))</f>
        <v/>
      </c>
      <c r="D39" s="776" t="str">
        <f>IF(A39="","",VLOOKUP(A39,licbarque97,5))</f>
        <v/>
      </c>
      <c r="E39" s="721"/>
      <c r="F39" s="424" t="str">
        <f>IF(E39="","",RANK(E39,$E$36:$E$41,1))</f>
        <v/>
      </c>
      <c r="G39" s="591"/>
    </row>
    <row r="40" spans="1:9" ht="13.05" customHeight="1">
      <c r="A40" s="554"/>
      <c r="B40" s="458" t="str">
        <f t="shared" ref="B40:B41" si="18">IF($A40="","",VLOOKUP($A40,licbarque97,3))</f>
        <v/>
      </c>
      <c r="C40" s="458" t="str">
        <f t="shared" ref="C40:C41" si="19">IF(A40="","",VLOOKUP(A40,licbarque97,6))</f>
        <v/>
      </c>
      <c r="D40" s="776" t="str">
        <f t="shared" ref="D40:D41" si="20">IF(A40="","",VLOOKUP(A40,licbarque97,5))</f>
        <v/>
      </c>
      <c r="E40" s="721"/>
      <c r="F40" s="424" t="str">
        <f t="shared" ref="F40:F41" si="21">IF(E40="","",RANK(E40,$E$36:$E$41,1))</f>
        <v/>
      </c>
      <c r="G40" s="462"/>
    </row>
    <row r="41" spans="1:9" ht="13.05" customHeight="1" thickBot="1">
      <c r="A41" s="554"/>
      <c r="B41" s="777" t="str">
        <f t="shared" si="18"/>
        <v/>
      </c>
      <c r="C41" s="777" t="str">
        <f t="shared" si="19"/>
        <v/>
      </c>
      <c r="D41" s="778" t="str">
        <f t="shared" si="20"/>
        <v/>
      </c>
      <c r="E41" s="774"/>
      <c r="F41" s="424" t="str">
        <f t="shared" si="21"/>
        <v/>
      </c>
      <c r="G41" s="462"/>
    </row>
    <row r="42" spans="1:9" s="245" customFormat="1" ht="19.5" customHeight="1">
      <c r="A42" s="987" t="s">
        <v>513</v>
      </c>
      <c r="B42" s="988"/>
      <c r="C42" s="988"/>
      <c r="D42" s="988"/>
      <c r="E42" s="988"/>
      <c r="F42" s="988"/>
      <c r="G42" s="989"/>
      <c r="H42" s="243"/>
      <c r="I42" s="273"/>
    </row>
    <row r="43" spans="1:9" s="245" customFormat="1" ht="15.75" customHeight="1">
      <c r="A43" s="554"/>
      <c r="B43" s="458" t="str">
        <f t="shared" ref="B43:B56" si="22">IF($A43="","",VLOOKUP($A43,licbarque97,3))</f>
        <v/>
      </c>
      <c r="C43" s="458" t="str">
        <f t="shared" ref="C43:C56" si="23">IF(A43="","",VLOOKUP(A43,licbarque97,6))</f>
        <v/>
      </c>
      <c r="D43" s="458" t="str">
        <f t="shared" ref="D43:D56" si="24">IF(A43="","",VLOOKUP(A43,licbarque97,5))</f>
        <v/>
      </c>
      <c r="E43" s="720"/>
      <c r="F43" s="424" t="str">
        <f>IF(E43="","",RANK(E43,$E$43:$E$56,1))</f>
        <v/>
      </c>
      <c r="G43" s="462"/>
      <c r="H43" s="243"/>
      <c r="I43" s="273"/>
    </row>
    <row r="44" spans="1:9" ht="13.05" customHeight="1">
      <c r="A44" s="553"/>
      <c r="B44" s="458" t="str">
        <f t="shared" si="22"/>
        <v/>
      </c>
      <c r="C44" s="458" t="str">
        <f t="shared" si="23"/>
        <v/>
      </c>
      <c r="D44" s="458" t="str">
        <f t="shared" si="24"/>
        <v/>
      </c>
      <c r="E44" s="779"/>
      <c r="F44" s="424" t="str">
        <f t="shared" ref="F44:F56" si="25">IF(E44="","",RANK(E44,$E$43:$E$56,1))</f>
        <v/>
      </c>
      <c r="G44" s="461"/>
    </row>
    <row r="45" spans="1:9" ht="13.05" customHeight="1">
      <c r="A45" s="554"/>
      <c r="B45" s="458" t="str">
        <f t="shared" si="22"/>
        <v/>
      </c>
      <c r="C45" s="458" t="str">
        <f t="shared" si="23"/>
        <v/>
      </c>
      <c r="D45" s="458" t="str">
        <f t="shared" si="24"/>
        <v/>
      </c>
      <c r="E45" s="721"/>
      <c r="F45" s="424" t="str">
        <f t="shared" si="25"/>
        <v/>
      </c>
      <c r="G45" s="462"/>
    </row>
    <row r="46" spans="1:9" ht="13.05" customHeight="1">
      <c r="A46" s="554"/>
      <c r="B46" s="458" t="str">
        <f t="shared" si="22"/>
        <v/>
      </c>
      <c r="C46" s="458" t="str">
        <f t="shared" si="23"/>
        <v/>
      </c>
      <c r="D46" s="458" t="str">
        <f t="shared" si="24"/>
        <v/>
      </c>
      <c r="E46" s="721"/>
      <c r="F46" s="424" t="str">
        <f t="shared" si="25"/>
        <v/>
      </c>
      <c r="G46" s="462"/>
    </row>
    <row r="47" spans="1:9" ht="13.05" customHeight="1">
      <c r="A47" s="554"/>
      <c r="B47" s="458" t="str">
        <f t="shared" si="22"/>
        <v/>
      </c>
      <c r="C47" s="458" t="str">
        <f t="shared" si="23"/>
        <v/>
      </c>
      <c r="D47" s="458" t="str">
        <f t="shared" si="24"/>
        <v/>
      </c>
      <c r="E47" s="721"/>
      <c r="F47" s="424" t="str">
        <f t="shared" si="25"/>
        <v/>
      </c>
      <c r="G47" s="462"/>
    </row>
    <row r="48" spans="1:9" ht="13.2">
      <c r="A48" s="554"/>
      <c r="B48" s="458" t="str">
        <f t="shared" si="22"/>
        <v/>
      </c>
      <c r="C48" s="458" t="str">
        <f t="shared" si="23"/>
        <v/>
      </c>
      <c r="D48" s="458" t="str">
        <f t="shared" si="24"/>
        <v/>
      </c>
      <c r="E48" s="721"/>
      <c r="F48" s="424" t="str">
        <f t="shared" si="25"/>
        <v/>
      </c>
      <c r="G48" s="462"/>
    </row>
    <row r="49" spans="1:9" ht="13.2">
      <c r="A49" s="554"/>
      <c r="B49" s="458" t="str">
        <f t="shared" si="22"/>
        <v/>
      </c>
      <c r="C49" s="458" t="str">
        <f t="shared" si="23"/>
        <v/>
      </c>
      <c r="D49" s="458" t="str">
        <f t="shared" si="24"/>
        <v/>
      </c>
      <c r="E49" s="721"/>
      <c r="F49" s="424" t="str">
        <f t="shared" si="25"/>
        <v/>
      </c>
      <c r="G49" s="462"/>
    </row>
    <row r="50" spans="1:9" ht="13.2">
      <c r="A50" s="554"/>
      <c r="B50" s="458" t="str">
        <f t="shared" si="22"/>
        <v/>
      </c>
      <c r="C50" s="458" t="str">
        <f t="shared" si="23"/>
        <v/>
      </c>
      <c r="D50" s="458" t="str">
        <f t="shared" si="24"/>
        <v/>
      </c>
      <c r="E50" s="721"/>
      <c r="F50" s="424" t="str">
        <f t="shared" si="25"/>
        <v/>
      </c>
      <c r="G50" s="462"/>
    </row>
    <row r="51" spans="1:9" ht="13.05" customHeight="1">
      <c r="A51" s="554"/>
      <c r="B51" s="458" t="str">
        <f t="shared" si="22"/>
        <v/>
      </c>
      <c r="C51" s="458" t="str">
        <f t="shared" si="23"/>
        <v/>
      </c>
      <c r="D51" s="458" t="str">
        <f t="shared" si="24"/>
        <v/>
      </c>
      <c r="E51" s="721"/>
      <c r="F51" s="424" t="str">
        <f t="shared" si="25"/>
        <v/>
      </c>
      <c r="G51" s="462"/>
    </row>
    <row r="52" spans="1:9" ht="13.05" customHeight="1">
      <c r="A52" s="554"/>
      <c r="B52" s="458" t="str">
        <f t="shared" si="22"/>
        <v/>
      </c>
      <c r="C52" s="458" t="str">
        <f t="shared" si="23"/>
        <v/>
      </c>
      <c r="D52" s="458" t="str">
        <f t="shared" si="24"/>
        <v/>
      </c>
      <c r="E52" s="721"/>
      <c r="F52" s="424" t="str">
        <f t="shared" si="25"/>
        <v/>
      </c>
      <c r="G52" s="462"/>
    </row>
    <row r="53" spans="1:9" ht="13.05" customHeight="1">
      <c r="A53" s="554"/>
      <c r="B53" s="458" t="str">
        <f t="shared" si="22"/>
        <v/>
      </c>
      <c r="C53" s="458" t="str">
        <f t="shared" si="23"/>
        <v/>
      </c>
      <c r="D53" s="458" t="str">
        <f t="shared" si="24"/>
        <v/>
      </c>
      <c r="E53" s="721"/>
      <c r="F53" s="424" t="str">
        <f t="shared" si="25"/>
        <v/>
      </c>
      <c r="G53" s="462"/>
    </row>
    <row r="54" spans="1:9" ht="13.05" customHeight="1">
      <c r="A54" s="554"/>
      <c r="B54" s="458" t="str">
        <f t="shared" si="22"/>
        <v/>
      </c>
      <c r="C54" s="458" t="str">
        <f t="shared" si="23"/>
        <v/>
      </c>
      <c r="D54" s="458" t="str">
        <f t="shared" si="24"/>
        <v/>
      </c>
      <c r="E54" s="721"/>
      <c r="F54" s="424" t="str">
        <f t="shared" si="25"/>
        <v/>
      </c>
      <c r="G54" s="462"/>
    </row>
    <row r="55" spans="1:9" ht="13.05" customHeight="1">
      <c r="A55" s="554"/>
      <c r="B55" s="458" t="str">
        <f t="shared" si="22"/>
        <v/>
      </c>
      <c r="C55" s="458" t="str">
        <f t="shared" si="23"/>
        <v/>
      </c>
      <c r="D55" s="458" t="str">
        <f t="shared" si="24"/>
        <v/>
      </c>
      <c r="E55" s="721"/>
      <c r="F55" s="424" t="str">
        <f t="shared" si="25"/>
        <v/>
      </c>
      <c r="G55" s="425"/>
    </row>
    <row r="56" spans="1:9" ht="13.05" customHeight="1" thickBot="1">
      <c r="A56" s="554"/>
      <c r="B56" s="458" t="str">
        <f t="shared" si="22"/>
        <v/>
      </c>
      <c r="C56" s="458" t="str">
        <f t="shared" si="23"/>
        <v/>
      </c>
      <c r="D56" s="458" t="str">
        <f t="shared" si="24"/>
        <v/>
      </c>
      <c r="E56" s="721"/>
      <c r="F56" s="424" t="str">
        <f t="shared" si="25"/>
        <v/>
      </c>
      <c r="G56" s="462"/>
    </row>
    <row r="57" spans="1:9" s="245" customFormat="1" ht="20.100000000000001" customHeight="1">
      <c r="A57" s="987" t="s">
        <v>514</v>
      </c>
      <c r="B57" s="988"/>
      <c r="C57" s="988"/>
      <c r="D57" s="988"/>
      <c r="E57" s="988"/>
      <c r="F57" s="988"/>
      <c r="G57" s="989"/>
      <c r="H57" s="243"/>
      <c r="I57" s="273"/>
    </row>
    <row r="58" spans="1:9" ht="13.05" customHeight="1">
      <c r="A58" s="553"/>
      <c r="B58" s="459" t="str">
        <f t="shared" ref="B58:B64" si="26">IF($A58="","",VLOOKUP($A58,licbarque97,3))</f>
        <v/>
      </c>
      <c r="C58" s="459" t="str">
        <f t="shared" ref="C58:C64" si="27">IF(A58="","",VLOOKUP(A58,licbarque97,6))</f>
        <v/>
      </c>
      <c r="D58" s="459" t="str">
        <f t="shared" ref="D58:D64" si="28">IF(A58="","",VLOOKUP(A58,licbarque97,5))</f>
        <v/>
      </c>
      <c r="E58" s="720"/>
      <c r="F58" s="424" t="str">
        <f t="shared" ref="F58:F64" si="29">IF(E58="","",RANK(E58,$E$58:$E$64,1))</f>
        <v/>
      </c>
      <c r="G58" s="461"/>
    </row>
    <row r="59" spans="1:9" ht="13.05" customHeight="1">
      <c r="A59" s="554"/>
      <c r="B59" s="458" t="str">
        <f t="shared" si="26"/>
        <v/>
      </c>
      <c r="C59" s="458" t="str">
        <f t="shared" si="27"/>
        <v/>
      </c>
      <c r="D59" s="458" t="str">
        <f t="shared" si="28"/>
        <v/>
      </c>
      <c r="E59" s="721"/>
      <c r="F59" s="424" t="str">
        <f t="shared" si="29"/>
        <v/>
      </c>
      <c r="G59" s="462"/>
      <c r="I59" s="242"/>
    </row>
    <row r="60" spans="1:9" ht="13.05" customHeight="1">
      <c r="A60" s="554"/>
      <c r="B60" s="458" t="str">
        <f t="shared" si="26"/>
        <v/>
      </c>
      <c r="C60" s="458" t="str">
        <f t="shared" si="27"/>
        <v/>
      </c>
      <c r="D60" s="458" t="str">
        <f t="shared" si="28"/>
        <v/>
      </c>
      <c r="E60" s="721"/>
      <c r="F60" s="424" t="str">
        <f t="shared" si="29"/>
        <v/>
      </c>
      <c r="G60" s="462"/>
    </row>
    <row r="61" spans="1:9" ht="13.05" customHeight="1">
      <c r="A61" s="554"/>
      <c r="B61" s="458" t="str">
        <f t="shared" si="26"/>
        <v/>
      </c>
      <c r="C61" s="458" t="str">
        <f t="shared" si="27"/>
        <v/>
      </c>
      <c r="D61" s="458" t="str">
        <f t="shared" si="28"/>
        <v/>
      </c>
      <c r="E61" s="721"/>
      <c r="F61" s="424" t="str">
        <f t="shared" si="29"/>
        <v/>
      </c>
      <c r="G61" s="462"/>
    </row>
    <row r="62" spans="1:9" ht="13.05" customHeight="1">
      <c r="A62" s="554"/>
      <c r="B62" s="458" t="str">
        <f t="shared" si="26"/>
        <v/>
      </c>
      <c r="C62" s="458" t="str">
        <f t="shared" si="27"/>
        <v/>
      </c>
      <c r="D62" s="458" t="str">
        <f t="shared" si="28"/>
        <v/>
      </c>
      <c r="E62" s="721"/>
      <c r="F62" s="424" t="str">
        <f t="shared" si="29"/>
        <v/>
      </c>
      <c r="G62" s="462"/>
    </row>
    <row r="63" spans="1:9" ht="13.05" customHeight="1">
      <c r="A63" s="554"/>
      <c r="B63" s="458" t="str">
        <f t="shared" si="26"/>
        <v/>
      </c>
      <c r="C63" s="458" t="str">
        <f t="shared" si="27"/>
        <v/>
      </c>
      <c r="D63" s="458" t="str">
        <f t="shared" si="28"/>
        <v/>
      </c>
      <c r="E63" s="721"/>
      <c r="F63" s="424" t="str">
        <f t="shared" si="29"/>
        <v/>
      </c>
      <c r="G63" s="462"/>
    </row>
    <row r="64" spans="1:9" ht="13.05" customHeight="1">
      <c r="A64" s="554"/>
      <c r="B64" s="458" t="str">
        <f t="shared" si="26"/>
        <v/>
      </c>
      <c r="C64" s="458" t="str">
        <f t="shared" si="27"/>
        <v/>
      </c>
      <c r="D64" s="458" t="str">
        <f t="shared" si="28"/>
        <v/>
      </c>
      <c r="E64" s="721"/>
      <c r="F64" s="424" t="str">
        <f t="shared" si="29"/>
        <v/>
      </c>
      <c r="G64" s="462"/>
    </row>
  </sheetData>
  <sortState xmlns:xlrd2="http://schemas.microsoft.com/office/spreadsheetml/2017/richdata2" ref="A4:F10">
    <sortCondition ref="E4:E10"/>
  </sortState>
  <mergeCells count="8">
    <mergeCell ref="A57:G57"/>
    <mergeCell ref="A1:G1"/>
    <mergeCell ref="A3:G3"/>
    <mergeCell ref="A11:G11"/>
    <mergeCell ref="A22:G22"/>
    <mergeCell ref="A35:G35"/>
    <mergeCell ref="A42:G42"/>
    <mergeCell ref="A27:G27"/>
  </mergeCells>
  <printOptions horizontalCentered="1"/>
  <pageMargins left="0.31496062992125984" right="0.31496062992125984" top="0.35433070866141736" bottom="0.35433070866141736" header="0.19685039370078741" footer="0.11811023622047245"/>
  <pageSetup paperSize="9" orientation="landscape" r:id="rId1"/>
  <headerFooter>
    <oddFooter xml:space="preserve">&amp;L&amp;"Arial,Gras"&amp;12&amp;F  /  &amp;A&amp;C&amp;P/&amp;N&amp;R&amp;KFF0000Edition du:&amp;D_&amp;T </oddFooter>
  </headerFooter>
  <rowBreaks count="1" manualBreakCount="1">
    <brk id="3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270EF-0E8E-467E-B1A7-1707C3B4E75D}">
  <sheetPr>
    <tabColor rgb="FF00B0F0"/>
    <pageSetUpPr fitToPage="1"/>
  </sheetPr>
  <dimension ref="A1:Y65"/>
  <sheetViews>
    <sheetView topLeftCell="A52" workbookViewId="0">
      <selection activeCell="I4" sqref="I4:I6"/>
    </sheetView>
  </sheetViews>
  <sheetFormatPr baseColWidth="10" defaultColWidth="11.44140625" defaultRowHeight="12" customHeight="1"/>
  <cols>
    <col min="1" max="1" width="8.77734375" style="269" customWidth="1"/>
    <col min="2" max="2" width="8.77734375" style="244" customWidth="1"/>
    <col min="3" max="3" width="25.77734375" style="244" customWidth="1"/>
    <col min="4" max="4" width="8.77734375" style="270" customWidth="1"/>
    <col min="5" max="5" width="25.77734375" style="271" customWidth="1"/>
    <col min="6" max="6" width="8.44140625" style="270" customWidth="1"/>
    <col min="7" max="7" width="12.77734375" style="242" customWidth="1"/>
    <col min="8" max="8" width="12.77734375" style="272" customWidth="1"/>
    <col min="9" max="9" width="12.77734375" style="714" bestFit="1" customWidth="1"/>
    <col min="10" max="10" width="7.44140625" style="357" customWidth="1"/>
    <col min="11" max="11" width="10.77734375" style="421" customWidth="1"/>
    <col min="12" max="12" width="11.44140625" style="243"/>
    <col min="13" max="13" width="11.44140625" style="241"/>
    <col min="14" max="14" width="13.44140625" style="242" customWidth="1"/>
    <col min="15" max="16384" width="11.44140625" style="242"/>
  </cols>
  <sheetData>
    <row r="1" spans="1:25" ht="25.05" customHeight="1">
      <c r="A1" s="946" t="str">
        <f ca="1">MID(CELL("filename",$A$1),FIND("]",CELL("filename",$A$1))+1,32)&amp;" "&amp;AN</f>
        <v>St Fons 2026</v>
      </c>
      <c r="B1" s="947"/>
      <c r="C1" s="947"/>
      <c r="D1" s="947"/>
      <c r="E1" s="947"/>
      <c r="F1" s="947"/>
      <c r="G1" s="947"/>
      <c r="H1" s="947"/>
      <c r="I1" s="947"/>
      <c r="J1" s="947"/>
      <c r="K1" s="948"/>
      <c r="L1" s="240"/>
    </row>
    <row r="2" spans="1:25" ht="15" customHeight="1" thickBot="1">
      <c r="A2" s="649" t="s">
        <v>666</v>
      </c>
      <c r="B2" s="650" t="s">
        <v>667</v>
      </c>
      <c r="C2" s="650" t="s">
        <v>668</v>
      </c>
      <c r="D2" s="650" t="s">
        <v>669</v>
      </c>
      <c r="E2" s="650" t="s">
        <v>670</v>
      </c>
      <c r="F2" s="650" t="s">
        <v>671</v>
      </c>
      <c r="G2" s="650" t="s">
        <v>672</v>
      </c>
      <c r="H2" s="650" t="s">
        <v>673</v>
      </c>
      <c r="I2" s="708" t="s">
        <v>476</v>
      </c>
      <c r="J2" s="651" t="s">
        <v>557</v>
      </c>
      <c r="K2" s="652" t="s">
        <v>630</v>
      </c>
      <c r="L2" s="240"/>
    </row>
    <row r="3" spans="1:25" s="245" customFormat="1" ht="15" customHeight="1">
      <c r="A3" s="950" t="s">
        <v>515</v>
      </c>
      <c r="B3" s="951"/>
      <c r="C3" s="951"/>
      <c r="D3" s="951"/>
      <c r="E3" s="951"/>
      <c r="F3" s="951"/>
      <c r="G3" s="951"/>
      <c r="H3" s="951"/>
      <c r="I3" s="951"/>
      <c r="J3" s="951"/>
      <c r="K3" s="952"/>
      <c r="L3" s="243"/>
      <c r="M3" s="273"/>
    </row>
    <row r="4" spans="1:25" ht="12" customHeight="1">
      <c r="A4" s="247"/>
      <c r="B4" s="248"/>
      <c r="C4" s="260" t="str">
        <f>IF($A4="","",VLOOKUP($A4,licbarque97,3))</f>
        <v/>
      </c>
      <c r="D4" s="260" t="str">
        <f>IF(A4="","",VLOOKUP(A4,licbarque97,6))</f>
        <v/>
      </c>
      <c r="E4" s="260" t="str">
        <f>IF($B4="","",VLOOKUP($B4,licbarque97,3))</f>
        <v/>
      </c>
      <c r="F4" s="260" t="str">
        <f>IF(B4="","",VLOOKUP(B4,licbarque97,6))</f>
        <v/>
      </c>
      <c r="G4" s="260" t="str">
        <f>IF(A4="","",VLOOKUP(A4,licbarque97,5))</f>
        <v/>
      </c>
      <c r="H4" s="763"/>
      <c r="I4" s="709"/>
      <c r="J4" s="653" t="str">
        <f>IF(I4="","",RANK(I4,$I$4:$I$11,1))</f>
        <v/>
      </c>
      <c r="K4" s="654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</row>
    <row r="5" spans="1:25" ht="12" customHeight="1">
      <c r="A5" s="249"/>
      <c r="B5" s="250"/>
      <c r="C5" s="260" t="str">
        <f>IF($A5="","",VLOOKUP($A5,licbarque97,3))</f>
        <v/>
      </c>
      <c r="D5" s="260" t="str">
        <f>IF(A5="","",VLOOKUP(A5,licbarque97,6))</f>
        <v/>
      </c>
      <c r="E5" s="260" t="str">
        <f>IF($B5="","",VLOOKUP($B5,licbarque97,3))</f>
        <v/>
      </c>
      <c r="F5" s="260" t="str">
        <f>IF(B5="","",VLOOKUP(B5,licbarque97,6))</f>
        <v/>
      </c>
      <c r="G5" s="260" t="str">
        <f>IF(A5="","",VLOOKUP(A5,licbarque97,5))</f>
        <v/>
      </c>
      <c r="H5" s="264" t="str">
        <f>IF(B5="","",VLOOKUP(B5,licbarque97,5))</f>
        <v/>
      </c>
      <c r="I5" s="710"/>
      <c r="J5" s="655" t="str">
        <f>IF(I5="","",RANK(I5,$I$4:$I$11,1))</f>
        <v/>
      </c>
      <c r="K5" s="656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</row>
    <row r="6" spans="1:25" ht="12" customHeight="1">
      <c r="A6" s="249"/>
      <c r="B6" s="250"/>
      <c r="C6" s="260" t="str">
        <f>IF($A6="","",VLOOKUP($A6,licbarque97,3))</f>
        <v/>
      </c>
      <c r="D6" s="260" t="str">
        <f>IF(A6="","",VLOOKUP(A6,licbarque97,6))</f>
        <v/>
      </c>
      <c r="E6" s="260" t="str">
        <f>IF($B6="","",VLOOKUP($B6,licbarque97,3))</f>
        <v/>
      </c>
      <c r="F6" s="260" t="str">
        <f>IF(B6="","",VLOOKUP(B6,licbarque97,6))</f>
        <v/>
      </c>
      <c r="G6" s="260" t="str">
        <f>IF(A6="","",VLOOKUP(A6,licbarque97,5))</f>
        <v/>
      </c>
      <c r="H6" s="264" t="str">
        <f>IF(B6="","",VLOOKUP(B6,licbarque97,5))</f>
        <v/>
      </c>
      <c r="I6" s="710"/>
      <c r="J6" s="655" t="str">
        <f>IF(I6="","",RANK(I6,$I$4:$I$11,1))</f>
        <v/>
      </c>
      <c r="K6" s="656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</row>
    <row r="7" spans="1:25" ht="13.05" customHeight="1">
      <c r="A7" s="249"/>
      <c r="B7" s="250"/>
      <c r="C7" s="260" t="str">
        <f>IF($A7="","",VLOOKUP($A7,licbarque97,3))</f>
        <v/>
      </c>
      <c r="D7" s="260" t="str">
        <f>IF(A7="","",VLOOKUP(A7,licbarque97,6))</f>
        <v/>
      </c>
      <c r="E7" s="260" t="str">
        <f>IF($B7="","",VLOOKUP($B7,licbarque97,3))</f>
        <v/>
      </c>
      <c r="F7" s="260" t="str">
        <f>IF(B7="","",VLOOKUP(B7,licbarque97,6))</f>
        <v/>
      </c>
      <c r="G7" s="260" t="str">
        <f>IF(A7="","",VLOOKUP(A7,licbarque97,5))</f>
        <v/>
      </c>
      <c r="H7" s="264" t="str">
        <f>IF(B7="","",VLOOKUP(B7,licbarque97,5))</f>
        <v/>
      </c>
      <c r="I7" s="710"/>
      <c r="J7" s="655" t="str">
        <f>IF(I7="","",RANK(I7,$I$4:$I$11,1))</f>
        <v/>
      </c>
      <c r="K7" s="656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</row>
    <row r="8" spans="1:25" ht="12" customHeight="1">
      <c r="A8" s="249"/>
      <c r="B8" s="250"/>
      <c r="C8" s="260" t="str">
        <f t="shared" ref="C8:C11" si="0">IF($A8="","",VLOOKUP($A8,licbarque97,3))</f>
        <v/>
      </c>
      <c r="D8" s="260" t="str">
        <f t="shared" ref="D8:D11" si="1">IF(A8="","",VLOOKUP(A8,licbarque97,6))</f>
        <v/>
      </c>
      <c r="E8" s="260" t="str">
        <f t="shared" ref="E8:E11" si="2">IF($B8="","",VLOOKUP($B8,licbarque97,3))</f>
        <v/>
      </c>
      <c r="F8" s="260" t="str">
        <f t="shared" ref="F8:F11" si="3">IF(B8="","",VLOOKUP(B8,licbarque97,6))</f>
        <v/>
      </c>
      <c r="G8" s="260" t="str">
        <f t="shared" ref="G8:H11" si="4">IF(A8="","",VLOOKUP(A8,licbarque97,5))</f>
        <v/>
      </c>
      <c r="H8" s="264" t="str">
        <f t="shared" si="4"/>
        <v/>
      </c>
      <c r="I8" s="710"/>
      <c r="J8" s="655" t="str">
        <f t="shared" ref="J8:J11" si="5">IF(I8="","",RANK(I8,$I$4:$I$11,1))</f>
        <v/>
      </c>
      <c r="K8" s="656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</row>
    <row r="9" spans="1:25" ht="12" customHeight="1">
      <c r="A9" s="249"/>
      <c r="B9" s="250"/>
      <c r="C9" s="260" t="str">
        <f t="shared" si="0"/>
        <v/>
      </c>
      <c r="D9" s="260" t="str">
        <f t="shared" si="1"/>
        <v/>
      </c>
      <c r="E9" s="260" t="str">
        <f t="shared" si="2"/>
        <v/>
      </c>
      <c r="F9" s="260" t="str">
        <f t="shared" si="3"/>
        <v/>
      </c>
      <c r="G9" s="260" t="str">
        <f t="shared" si="4"/>
        <v/>
      </c>
      <c r="H9" s="264" t="str">
        <f t="shared" si="4"/>
        <v/>
      </c>
      <c r="I9" s="710"/>
      <c r="J9" s="655" t="str">
        <f t="shared" si="5"/>
        <v/>
      </c>
      <c r="K9" s="656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</row>
    <row r="10" spans="1:25" ht="13.05" customHeight="1">
      <c r="A10" s="249"/>
      <c r="B10" s="250"/>
      <c r="C10" s="260" t="str">
        <f t="shared" si="0"/>
        <v/>
      </c>
      <c r="D10" s="260" t="str">
        <f t="shared" si="1"/>
        <v/>
      </c>
      <c r="E10" s="260" t="str">
        <f t="shared" si="2"/>
        <v/>
      </c>
      <c r="F10" s="260" t="str">
        <f t="shared" si="3"/>
        <v/>
      </c>
      <c r="G10" s="260" t="str">
        <f t="shared" si="4"/>
        <v/>
      </c>
      <c r="H10" s="264" t="str">
        <f t="shared" si="4"/>
        <v/>
      </c>
      <c r="I10" s="710"/>
      <c r="J10" s="655" t="str">
        <f t="shared" si="5"/>
        <v/>
      </c>
      <c r="K10" s="656"/>
    </row>
    <row r="11" spans="1:25" ht="13.05" customHeight="1" thickBot="1">
      <c r="A11" s="249"/>
      <c r="B11" s="250"/>
      <c r="C11" s="260" t="str">
        <f t="shared" si="0"/>
        <v/>
      </c>
      <c r="D11" s="260" t="str">
        <f t="shared" si="1"/>
        <v/>
      </c>
      <c r="E11" s="260" t="str">
        <f t="shared" si="2"/>
        <v/>
      </c>
      <c r="F11" s="260" t="str">
        <f t="shared" si="3"/>
        <v/>
      </c>
      <c r="G11" s="260" t="str">
        <f t="shared" si="4"/>
        <v/>
      </c>
      <c r="H11" s="264" t="str">
        <f t="shared" si="4"/>
        <v/>
      </c>
      <c r="I11" s="710"/>
      <c r="J11" s="655" t="str">
        <f t="shared" si="5"/>
        <v/>
      </c>
      <c r="K11" s="656"/>
    </row>
    <row r="12" spans="1:25" ht="15" customHeight="1">
      <c r="A12" s="950" t="s">
        <v>508</v>
      </c>
      <c r="B12" s="951"/>
      <c r="C12" s="951"/>
      <c r="D12" s="951"/>
      <c r="E12" s="951"/>
      <c r="F12" s="951"/>
      <c r="G12" s="951"/>
      <c r="H12" s="951"/>
      <c r="I12" s="951"/>
      <c r="J12" s="951"/>
      <c r="K12" s="952"/>
    </row>
    <row r="13" spans="1:25" ht="13.05" customHeight="1">
      <c r="A13" s="247"/>
      <c r="B13" s="248"/>
      <c r="C13" s="259" t="str">
        <f t="shared" ref="C13:C29" si="6">IF($A13="","",VLOOKUP($A13,licbarque97,3))</f>
        <v/>
      </c>
      <c r="D13" s="259" t="str">
        <f t="shared" ref="D13:D20" si="7">IF(A13="","",VLOOKUP(A13,licbarque97,6))</f>
        <v/>
      </c>
      <c r="E13" s="259" t="str">
        <f t="shared" ref="E13:E29" si="8">IF($B13="","",VLOOKUP($B13,licbarque97,3))</f>
        <v/>
      </c>
      <c r="F13" s="259" t="str">
        <f t="shared" ref="F13:F20" si="9">IF(B13="","",VLOOKUP(B13,licbarque97,6))</f>
        <v/>
      </c>
      <c r="G13" s="259" t="str">
        <f t="shared" ref="G13:H20" si="10">IF(A13="","",VLOOKUP(A13,licbarque97,5))</f>
        <v/>
      </c>
      <c r="H13" s="266" t="str">
        <f t="shared" si="10"/>
        <v/>
      </c>
      <c r="I13" s="709"/>
      <c r="J13" s="653" t="str">
        <f t="shared" ref="J13:J20" si="11">IF(I13="","",RANK(I13,$I$13:$I$20,1))</f>
        <v/>
      </c>
      <c r="K13" s="654"/>
    </row>
    <row r="14" spans="1:25" ht="13.05" customHeight="1">
      <c r="A14" s="249"/>
      <c r="B14" s="250"/>
      <c r="C14" s="260" t="str">
        <f t="shared" si="6"/>
        <v/>
      </c>
      <c r="D14" s="260" t="str">
        <f t="shared" si="7"/>
        <v/>
      </c>
      <c r="E14" s="260" t="str">
        <f t="shared" si="8"/>
        <v/>
      </c>
      <c r="F14" s="260" t="str">
        <f t="shared" si="9"/>
        <v/>
      </c>
      <c r="G14" s="260" t="str">
        <f t="shared" si="10"/>
        <v/>
      </c>
      <c r="H14" s="771" t="str">
        <f t="shared" si="10"/>
        <v/>
      </c>
      <c r="I14" s="756"/>
      <c r="J14" s="757" t="str">
        <f t="shared" si="11"/>
        <v/>
      </c>
      <c r="K14" s="658"/>
    </row>
    <row r="15" spans="1:25" ht="13.05" customHeight="1">
      <c r="A15" s="249"/>
      <c r="B15" s="250"/>
      <c r="C15" s="260" t="str">
        <f t="shared" si="6"/>
        <v/>
      </c>
      <c r="D15" s="260" t="str">
        <f t="shared" si="7"/>
        <v/>
      </c>
      <c r="E15" s="260" t="str">
        <f t="shared" si="8"/>
        <v/>
      </c>
      <c r="F15" s="260" t="str">
        <f t="shared" si="9"/>
        <v/>
      </c>
      <c r="G15" s="260" t="str">
        <f t="shared" si="10"/>
        <v/>
      </c>
      <c r="H15" s="771" t="str">
        <f t="shared" si="10"/>
        <v/>
      </c>
      <c r="I15" s="710"/>
      <c r="J15" s="655" t="str">
        <f t="shared" si="11"/>
        <v/>
      </c>
      <c r="K15" s="656"/>
    </row>
    <row r="16" spans="1:25" ht="13.05" customHeight="1">
      <c r="A16" s="249"/>
      <c r="B16" s="250"/>
      <c r="C16" s="260" t="str">
        <f t="shared" si="6"/>
        <v/>
      </c>
      <c r="D16" s="260" t="str">
        <f t="shared" si="7"/>
        <v/>
      </c>
      <c r="E16" s="260" t="str">
        <f t="shared" si="8"/>
        <v/>
      </c>
      <c r="F16" s="260" t="str">
        <f t="shared" si="9"/>
        <v/>
      </c>
      <c r="G16" s="260" t="str">
        <f t="shared" si="10"/>
        <v/>
      </c>
      <c r="H16" s="771" t="str">
        <f t="shared" si="10"/>
        <v/>
      </c>
      <c r="I16" s="760"/>
      <c r="J16" s="761" t="str">
        <f t="shared" si="11"/>
        <v/>
      </c>
      <c r="K16" s="772"/>
    </row>
    <row r="17" spans="1:11" ht="13.05" customHeight="1">
      <c r="A17" s="249"/>
      <c r="B17" s="250"/>
      <c r="C17" s="260" t="str">
        <f t="shared" si="6"/>
        <v/>
      </c>
      <c r="D17" s="260" t="str">
        <f t="shared" si="7"/>
        <v/>
      </c>
      <c r="E17" s="260" t="str">
        <f t="shared" si="8"/>
        <v/>
      </c>
      <c r="F17" s="260" t="str">
        <f t="shared" si="9"/>
        <v/>
      </c>
      <c r="G17" s="260" t="str">
        <f t="shared" si="10"/>
        <v/>
      </c>
      <c r="H17" s="264" t="str">
        <f t="shared" si="10"/>
        <v/>
      </c>
      <c r="I17" s="710"/>
      <c r="J17" s="655" t="str">
        <f t="shared" si="11"/>
        <v/>
      </c>
      <c r="K17" s="656"/>
    </row>
    <row r="18" spans="1:11" ht="13.05" customHeight="1">
      <c r="A18" s="249"/>
      <c r="B18" s="250"/>
      <c r="C18" s="260" t="str">
        <f t="shared" si="6"/>
        <v/>
      </c>
      <c r="D18" s="260" t="str">
        <f t="shared" si="7"/>
        <v/>
      </c>
      <c r="E18" s="260" t="str">
        <f t="shared" si="8"/>
        <v/>
      </c>
      <c r="F18" s="260" t="str">
        <f t="shared" si="9"/>
        <v/>
      </c>
      <c r="G18" s="260" t="str">
        <f t="shared" si="10"/>
        <v/>
      </c>
      <c r="H18" s="264" t="str">
        <f t="shared" si="10"/>
        <v/>
      </c>
      <c r="I18" s="710"/>
      <c r="J18" s="655" t="str">
        <f t="shared" si="11"/>
        <v/>
      </c>
      <c r="K18" s="656"/>
    </row>
    <row r="19" spans="1:11" ht="13.05" customHeight="1">
      <c r="A19" s="249"/>
      <c r="B19" s="250"/>
      <c r="C19" s="260" t="str">
        <f t="shared" si="6"/>
        <v/>
      </c>
      <c r="D19" s="260" t="str">
        <f t="shared" si="7"/>
        <v/>
      </c>
      <c r="E19" s="260" t="str">
        <f t="shared" si="8"/>
        <v/>
      </c>
      <c r="F19" s="260" t="str">
        <f t="shared" si="9"/>
        <v/>
      </c>
      <c r="G19" s="260" t="str">
        <f t="shared" si="10"/>
        <v/>
      </c>
      <c r="H19" s="264" t="str">
        <f t="shared" si="10"/>
        <v/>
      </c>
      <c r="I19" s="710"/>
      <c r="J19" s="655" t="str">
        <f t="shared" si="11"/>
        <v/>
      </c>
      <c r="K19" s="656"/>
    </row>
    <row r="20" spans="1:11" ht="13.05" customHeight="1" thickBot="1">
      <c r="A20" s="249"/>
      <c r="B20" s="250"/>
      <c r="C20" s="260" t="str">
        <f t="shared" si="6"/>
        <v/>
      </c>
      <c r="D20" s="260" t="str">
        <f t="shared" si="7"/>
        <v/>
      </c>
      <c r="E20" s="260" t="str">
        <f t="shared" si="8"/>
        <v/>
      </c>
      <c r="F20" s="260" t="str">
        <f t="shared" si="9"/>
        <v/>
      </c>
      <c r="G20" s="260" t="str">
        <f t="shared" si="10"/>
        <v/>
      </c>
      <c r="H20" s="264" t="str">
        <f t="shared" si="10"/>
        <v/>
      </c>
      <c r="I20" s="710"/>
      <c r="J20" s="655" t="str">
        <f t="shared" si="11"/>
        <v/>
      </c>
      <c r="K20" s="656"/>
    </row>
    <row r="21" spans="1:11" ht="15" customHeight="1">
      <c r="A21" s="950" t="s">
        <v>509</v>
      </c>
      <c r="B21" s="951"/>
      <c r="C21" s="951"/>
      <c r="D21" s="951"/>
      <c r="E21" s="951"/>
      <c r="F21" s="951"/>
      <c r="G21" s="951"/>
      <c r="H21" s="951"/>
      <c r="I21" s="951"/>
      <c r="J21" s="951"/>
      <c r="K21" s="952"/>
    </row>
    <row r="22" spans="1:11" ht="13.05" customHeight="1">
      <c r="A22" s="249"/>
      <c r="B22" s="250"/>
      <c r="C22" s="260" t="str">
        <f>IF($A22="","",VLOOKUP($A22,licbarque97,3))</f>
        <v/>
      </c>
      <c r="D22" s="260" t="str">
        <f>IF(A22="","",VLOOKUP(A22,licbarque97,6))</f>
        <v/>
      </c>
      <c r="E22" s="260" t="str">
        <f>IF($B22="","",VLOOKUP($B22,licbarque97,3))</f>
        <v/>
      </c>
      <c r="F22" s="260" t="str">
        <f>IF(B22="","",VLOOKUP(B22,licbarque97,6))</f>
        <v/>
      </c>
      <c r="G22" s="260" t="str">
        <f>IF(A22="","",VLOOKUP(A22,licbarque97,5))</f>
        <v/>
      </c>
      <c r="H22" s="264" t="str">
        <f>IF(B22="","",VLOOKUP(B22,licbarque97,5))</f>
        <v/>
      </c>
      <c r="I22" s="709"/>
      <c r="J22" s="653" t="str">
        <f>IF(I22="","",RANK(I22,$I$22:$I$29,1))</f>
        <v/>
      </c>
      <c r="K22" s="656"/>
    </row>
    <row r="23" spans="1:11" ht="13.05" customHeight="1">
      <c r="A23" s="249"/>
      <c r="B23" s="250"/>
      <c r="C23" s="260" t="str">
        <f>IF($A23="","",VLOOKUP($A23,licbarque97,3))</f>
        <v/>
      </c>
      <c r="D23" s="260" t="str">
        <f>IF(A23="","",VLOOKUP(A23,licbarque97,6))</f>
        <v/>
      </c>
      <c r="E23" s="260" t="str">
        <f>IF($B23="","",VLOOKUP($B23,licbarque97,3))</f>
        <v/>
      </c>
      <c r="F23" s="260" t="str">
        <f>IF(B23="","",VLOOKUP(B23,licbarque97,6))</f>
        <v/>
      </c>
      <c r="G23" s="260" t="str">
        <f>IF(A23="","",VLOOKUP(A23,licbarque97,5))</f>
        <v/>
      </c>
      <c r="H23" s="264" t="str">
        <f>IF(B23="","",VLOOKUP(B23,licbarque97,5))</f>
        <v/>
      </c>
      <c r="I23" s="760"/>
      <c r="J23" s="761" t="str">
        <f>IF(I23="","",RANK(I23,$I$22:$I$29,1))</f>
        <v/>
      </c>
      <c r="K23" s="656"/>
    </row>
    <row r="24" spans="1:11" ht="13.05" customHeight="1">
      <c r="A24" s="249"/>
      <c r="B24" s="250"/>
      <c r="C24" s="260"/>
      <c r="D24" s="260"/>
      <c r="E24" s="260"/>
      <c r="F24" s="260"/>
      <c r="G24" s="260"/>
      <c r="H24" s="264"/>
      <c r="I24" s="760"/>
      <c r="J24" s="761"/>
      <c r="K24" s="656"/>
    </row>
    <row r="25" spans="1:11" ht="13.05" customHeight="1">
      <c r="A25" s="249"/>
      <c r="B25" s="250"/>
      <c r="C25" s="260"/>
      <c r="D25" s="260"/>
      <c r="E25" s="260"/>
      <c r="F25" s="260"/>
      <c r="G25" s="260"/>
      <c r="H25" s="264"/>
      <c r="I25" s="760"/>
      <c r="J25" s="761"/>
      <c r="K25" s="656"/>
    </row>
    <row r="26" spans="1:11" ht="13.05" customHeight="1">
      <c r="A26" s="249"/>
      <c r="B26" s="250"/>
      <c r="C26" s="260"/>
      <c r="D26" s="260"/>
      <c r="E26" s="260"/>
      <c r="F26" s="260"/>
      <c r="G26" s="260"/>
      <c r="H26" s="264"/>
      <c r="I26" s="760"/>
      <c r="J26" s="761"/>
      <c r="K26" s="656"/>
    </row>
    <row r="27" spans="1:11" ht="13.05" customHeight="1">
      <c r="A27" s="249"/>
      <c r="B27" s="250"/>
      <c r="C27" s="260"/>
      <c r="D27" s="260"/>
      <c r="E27" s="260"/>
      <c r="F27" s="260"/>
      <c r="G27" s="260"/>
      <c r="H27" s="264"/>
      <c r="I27" s="760"/>
      <c r="J27" s="761"/>
      <c r="K27" s="656"/>
    </row>
    <row r="28" spans="1:11" ht="13.05" customHeight="1">
      <c r="A28" s="249"/>
      <c r="B28" s="250"/>
      <c r="C28" s="260"/>
      <c r="D28" s="260"/>
      <c r="E28" s="260"/>
      <c r="F28" s="260"/>
      <c r="G28" s="260"/>
      <c r="H28" s="264"/>
      <c r="I28" s="760"/>
      <c r="J28" s="761"/>
      <c r="K28" s="656"/>
    </row>
    <row r="29" spans="1:11" ht="13.05" customHeight="1" thickBot="1">
      <c r="A29" s="249"/>
      <c r="B29" s="250"/>
      <c r="C29" s="260" t="str">
        <f t="shared" si="6"/>
        <v/>
      </c>
      <c r="D29" s="260" t="str">
        <f t="shared" ref="D29" si="12">IF(A29="","",VLOOKUP(A29,licbarque97,6))</f>
        <v/>
      </c>
      <c r="E29" s="260" t="str">
        <f t="shared" si="8"/>
        <v/>
      </c>
      <c r="F29" s="260" t="str">
        <f t="shared" ref="F29" si="13">IF(B29="","",VLOOKUP(B29,licbarque97,6))</f>
        <v/>
      </c>
      <c r="G29" s="260" t="str">
        <f t="shared" ref="G29:H29" si="14">IF(A29="","",VLOOKUP(A29,licbarque97,5))</f>
        <v/>
      </c>
      <c r="H29" s="264" t="str">
        <f t="shared" si="14"/>
        <v/>
      </c>
      <c r="I29" s="710"/>
      <c r="J29" s="655" t="str">
        <f>IF(I29="","",RANK(I29,$I$22:$I$29,1))</f>
        <v/>
      </c>
      <c r="K29" s="656"/>
    </row>
    <row r="30" spans="1:11" ht="15" customHeight="1">
      <c r="A30" s="950" t="s">
        <v>510</v>
      </c>
      <c r="B30" s="951"/>
      <c r="C30" s="951"/>
      <c r="D30" s="951"/>
      <c r="E30" s="951"/>
      <c r="F30" s="951"/>
      <c r="G30" s="951"/>
      <c r="H30" s="951"/>
      <c r="I30" s="951"/>
      <c r="J30" s="951"/>
      <c r="K30" s="952"/>
    </row>
    <row r="31" spans="1:11" ht="13.05" customHeight="1">
      <c r="A31" s="249"/>
      <c r="B31" s="250"/>
      <c r="C31" s="260" t="str">
        <f t="shared" ref="C31:C36" si="15">IF($A31="","",VLOOKUP($A31,licbarque97,3))</f>
        <v/>
      </c>
      <c r="D31" s="260" t="str">
        <f t="shared" ref="D31:D36" si="16">IF(A31="","",VLOOKUP(A31,licbarque97,6))</f>
        <v/>
      </c>
      <c r="E31" s="260" t="str">
        <f t="shared" ref="E31:E36" si="17">IF($B31="","",VLOOKUP($B31,licbarque97,3))</f>
        <v/>
      </c>
      <c r="F31" s="260" t="str">
        <f t="shared" ref="F31:F36" si="18">IF(B31="","",VLOOKUP(B31,licbarque97,6))</f>
        <v/>
      </c>
      <c r="G31" s="260" t="str">
        <f t="shared" ref="G31:H36" si="19">IF(A31="","",VLOOKUP(A31,licbarque97,5))</f>
        <v/>
      </c>
      <c r="H31" s="264" t="str">
        <f t="shared" si="19"/>
        <v/>
      </c>
      <c r="I31" s="710"/>
      <c r="J31" s="653" t="str">
        <f t="shared" ref="J31:J36" si="20">IF(I31="","",RANK(I31,$I$31:$I$40,1))</f>
        <v/>
      </c>
      <c r="K31" s="656"/>
    </row>
    <row r="32" spans="1:11" ht="13.05" customHeight="1">
      <c r="A32" s="249"/>
      <c r="B32" s="250"/>
      <c r="C32" s="260" t="str">
        <f t="shared" si="15"/>
        <v/>
      </c>
      <c r="D32" s="260" t="str">
        <f t="shared" si="16"/>
        <v/>
      </c>
      <c r="E32" s="260" t="str">
        <f t="shared" si="17"/>
        <v/>
      </c>
      <c r="F32" s="260" t="str">
        <f t="shared" si="18"/>
        <v/>
      </c>
      <c r="G32" s="260" t="str">
        <f t="shared" si="19"/>
        <v/>
      </c>
      <c r="H32" s="264" t="str">
        <f t="shared" si="19"/>
        <v/>
      </c>
      <c r="I32" s="710"/>
      <c r="J32" s="655" t="str">
        <f t="shared" si="20"/>
        <v/>
      </c>
      <c r="K32" s="656"/>
    </row>
    <row r="33" spans="1:11" ht="13.05" customHeight="1">
      <c r="A33" s="249"/>
      <c r="B33" s="250"/>
      <c r="C33" s="260" t="str">
        <f t="shared" si="15"/>
        <v/>
      </c>
      <c r="D33" s="260" t="str">
        <f t="shared" si="16"/>
        <v/>
      </c>
      <c r="E33" s="260" t="str">
        <f t="shared" si="17"/>
        <v/>
      </c>
      <c r="F33" s="260" t="str">
        <f t="shared" si="18"/>
        <v/>
      </c>
      <c r="G33" s="260" t="str">
        <f t="shared" si="19"/>
        <v/>
      </c>
      <c r="H33" s="264" t="str">
        <f t="shared" si="19"/>
        <v/>
      </c>
      <c r="I33" s="710"/>
      <c r="J33" s="655" t="str">
        <f t="shared" si="20"/>
        <v/>
      </c>
      <c r="K33" s="656"/>
    </row>
    <row r="34" spans="1:11" ht="13.05" customHeight="1">
      <c r="A34" s="249"/>
      <c r="B34" s="250"/>
      <c r="C34" s="260" t="str">
        <f t="shared" si="15"/>
        <v/>
      </c>
      <c r="D34" s="260" t="str">
        <f t="shared" si="16"/>
        <v/>
      </c>
      <c r="E34" s="260" t="str">
        <f t="shared" si="17"/>
        <v/>
      </c>
      <c r="F34" s="260" t="str">
        <f t="shared" si="18"/>
        <v/>
      </c>
      <c r="G34" s="260" t="str">
        <f t="shared" si="19"/>
        <v/>
      </c>
      <c r="H34" s="264" t="str">
        <f t="shared" si="19"/>
        <v/>
      </c>
      <c r="I34" s="710"/>
      <c r="J34" s="655" t="str">
        <f t="shared" si="20"/>
        <v/>
      </c>
      <c r="K34" s="656"/>
    </row>
    <row r="35" spans="1:11" ht="13.05" customHeight="1">
      <c r="A35" s="249"/>
      <c r="B35" s="250"/>
      <c r="C35" s="260" t="str">
        <f t="shared" si="15"/>
        <v/>
      </c>
      <c r="D35" s="260" t="str">
        <f t="shared" si="16"/>
        <v/>
      </c>
      <c r="E35" s="260" t="str">
        <f t="shared" si="17"/>
        <v/>
      </c>
      <c r="F35" s="260" t="str">
        <f t="shared" si="18"/>
        <v/>
      </c>
      <c r="G35" s="260" t="str">
        <f t="shared" si="19"/>
        <v/>
      </c>
      <c r="H35" s="264" t="str">
        <f t="shared" si="19"/>
        <v/>
      </c>
      <c r="I35" s="710"/>
      <c r="J35" s="655" t="str">
        <f t="shared" si="20"/>
        <v/>
      </c>
      <c r="K35" s="656"/>
    </row>
    <row r="36" spans="1:11" ht="13.05" customHeight="1">
      <c r="A36" s="249"/>
      <c r="B36" s="250"/>
      <c r="C36" s="260" t="str">
        <f t="shared" si="15"/>
        <v/>
      </c>
      <c r="D36" s="260" t="str">
        <f t="shared" si="16"/>
        <v/>
      </c>
      <c r="E36" s="260" t="str">
        <f t="shared" si="17"/>
        <v/>
      </c>
      <c r="F36" s="260" t="str">
        <f t="shared" si="18"/>
        <v/>
      </c>
      <c r="G36" s="260" t="str">
        <f t="shared" si="19"/>
        <v/>
      </c>
      <c r="H36" s="264" t="str">
        <f t="shared" si="19"/>
        <v/>
      </c>
      <c r="I36" s="710"/>
      <c r="J36" s="655" t="str">
        <f t="shared" si="20"/>
        <v/>
      </c>
      <c r="K36" s="656"/>
    </row>
    <row r="37" spans="1:11" ht="13.05" customHeight="1">
      <c r="A37" s="249"/>
      <c r="B37" s="250"/>
      <c r="C37" s="260"/>
      <c r="D37" s="260"/>
      <c r="E37" s="260"/>
      <c r="F37" s="260"/>
      <c r="G37" s="260"/>
      <c r="H37" s="264"/>
      <c r="I37" s="710"/>
      <c r="J37" s="655"/>
      <c r="K37" s="656"/>
    </row>
    <row r="38" spans="1:11" ht="13.05" customHeight="1">
      <c r="A38" s="249"/>
      <c r="B38" s="250"/>
      <c r="C38" s="260"/>
      <c r="D38" s="260"/>
      <c r="E38" s="260"/>
      <c r="F38" s="260"/>
      <c r="G38" s="260"/>
      <c r="H38" s="264"/>
      <c r="I38" s="710"/>
      <c r="J38" s="655"/>
      <c r="K38" s="656"/>
    </row>
    <row r="39" spans="1:11" ht="13.05" customHeight="1">
      <c r="A39" s="249"/>
      <c r="B39" s="250"/>
      <c r="C39" s="260"/>
      <c r="D39" s="260"/>
      <c r="E39" s="260"/>
      <c r="F39" s="260"/>
      <c r="G39" s="260"/>
      <c r="H39" s="264"/>
      <c r="I39" s="710"/>
      <c r="J39" s="655"/>
      <c r="K39" s="656"/>
    </row>
    <row r="40" spans="1:11" ht="13.05" customHeight="1" thickBot="1">
      <c r="A40" s="249"/>
      <c r="B40" s="250"/>
      <c r="C40" s="260" t="str">
        <f t="shared" ref="C40" si="21">IF($A40="","",VLOOKUP($A40,licbarque97,3))</f>
        <v/>
      </c>
      <c r="D40" s="260" t="str">
        <f t="shared" ref="D40" si="22">IF(A40="","",VLOOKUP(A40,licbarque97,6))</f>
        <v/>
      </c>
      <c r="E40" s="260" t="str">
        <f t="shared" ref="E40" si="23">IF($B40="","",VLOOKUP($B40,licbarque97,3))</f>
        <v/>
      </c>
      <c r="F40" s="260" t="str">
        <f t="shared" ref="F40" si="24">IF(B40="","",VLOOKUP(B40,licbarque97,6))</f>
        <v/>
      </c>
      <c r="G40" s="260" t="str">
        <f t="shared" ref="G40:H40" si="25">IF(A40="","",VLOOKUP(A40,licbarque97,5))</f>
        <v/>
      </c>
      <c r="H40" s="264" t="str">
        <f t="shared" si="25"/>
        <v/>
      </c>
      <c r="I40" s="710"/>
      <c r="J40" s="655" t="str">
        <f>IF(I40="","",RANK(I40,$I$31:$I$40,1))</f>
        <v/>
      </c>
      <c r="K40" s="656"/>
    </row>
    <row r="41" spans="1:11" ht="15" customHeight="1">
      <c r="A41" s="950" t="s">
        <v>512</v>
      </c>
      <c r="B41" s="951"/>
      <c r="C41" s="951"/>
      <c r="D41" s="951"/>
      <c r="E41" s="951"/>
      <c r="F41" s="951"/>
      <c r="G41" s="951"/>
      <c r="H41" s="951"/>
      <c r="I41" s="951"/>
      <c r="J41" s="951"/>
      <c r="K41" s="952"/>
    </row>
    <row r="42" spans="1:11" ht="12" customHeight="1">
      <c r="A42" s="249"/>
      <c r="B42" s="250"/>
      <c r="C42" s="260" t="str">
        <f>IF($A42="","",VLOOKUP($A42,licbarque97,3))</f>
        <v/>
      </c>
      <c r="D42" s="260" t="str">
        <f>IF(A42="","",VLOOKUP(A42,licbarque97,6))</f>
        <v/>
      </c>
      <c r="E42" s="260" t="str">
        <f>IF($B42="","",VLOOKUP($B42,licbarque97,3))</f>
        <v/>
      </c>
      <c r="F42" s="260" t="str">
        <f>IF(B42="","",VLOOKUP(B42,licbarque97,6))</f>
        <v/>
      </c>
      <c r="G42" s="260" t="str">
        <f t="shared" ref="G42:H46" si="26">IF(A42="","",VLOOKUP(A42,licbarque97,5))</f>
        <v/>
      </c>
      <c r="H42" s="264" t="str">
        <f t="shared" si="26"/>
        <v/>
      </c>
      <c r="I42" s="710"/>
      <c r="J42" s="655" t="str">
        <f>IF(I42="","",RANK(I42,$I$42:$I$46,1))</f>
        <v/>
      </c>
      <c r="K42" s="656"/>
    </row>
    <row r="43" spans="1:11" ht="12" customHeight="1">
      <c r="A43" s="249"/>
      <c r="B43" s="250"/>
      <c r="C43" s="260" t="str">
        <f>IF($A43="","",VLOOKUP($A43,licbarque97,3))</f>
        <v/>
      </c>
      <c r="D43" s="260" t="str">
        <f>IF(A43="","",VLOOKUP(A43,licbarque97,6))</f>
        <v/>
      </c>
      <c r="E43" s="260" t="str">
        <f>IF($B43="","",VLOOKUP($B43,licbarque97,3))</f>
        <v/>
      </c>
      <c r="F43" s="260" t="str">
        <f>IF(B43="","",VLOOKUP(B43,licbarque97,6))</f>
        <v/>
      </c>
      <c r="G43" s="260" t="str">
        <f t="shared" si="26"/>
        <v/>
      </c>
      <c r="H43" s="264" t="str">
        <f t="shared" si="26"/>
        <v/>
      </c>
      <c r="I43" s="710"/>
      <c r="J43" s="655" t="str">
        <f>IF(I43="","",RANK(I43,$I$42:$I$46,1))</f>
        <v/>
      </c>
      <c r="K43" s="656"/>
    </row>
    <row r="44" spans="1:11" ht="12" customHeight="1">
      <c r="A44" s="249"/>
      <c r="B44" s="250"/>
      <c r="C44" s="260" t="str">
        <f>IF($A44="","",VLOOKUP($A44,licbarque97,3))</f>
        <v/>
      </c>
      <c r="D44" s="260" t="str">
        <f>IF(A44="","",VLOOKUP(A44,licbarque97,6))</f>
        <v/>
      </c>
      <c r="E44" s="260" t="str">
        <f>IF($B44="","",VLOOKUP($B44,licbarque97,3))</f>
        <v/>
      </c>
      <c r="F44" s="260" t="str">
        <f>IF(B44="","",VLOOKUP(B44,licbarque97,6))</f>
        <v/>
      </c>
      <c r="G44" s="260" t="str">
        <f t="shared" si="26"/>
        <v/>
      </c>
      <c r="H44" s="264" t="str">
        <f t="shared" si="26"/>
        <v/>
      </c>
      <c r="I44" s="710"/>
      <c r="J44" s="655" t="str">
        <f>IF(I44="","",RANK(I44,$I$42:$I$46,1))</f>
        <v/>
      </c>
      <c r="K44" s="656"/>
    </row>
    <row r="45" spans="1:11" ht="12" customHeight="1">
      <c r="A45" s="249"/>
      <c r="B45" s="250"/>
      <c r="C45" s="260" t="str">
        <f t="shared" ref="C45:C56" si="27">IF($A45="","",VLOOKUP($A45,licbarque97,3))</f>
        <v/>
      </c>
      <c r="D45" s="260" t="str">
        <f t="shared" ref="D45:D46" si="28">IF(A45="","",VLOOKUP(A45,licbarque97,6))</f>
        <v/>
      </c>
      <c r="E45" s="260" t="str">
        <f t="shared" ref="E45:E56" si="29">IF($B45="","",VLOOKUP($B45,licbarque97,3))</f>
        <v/>
      </c>
      <c r="F45" s="260" t="str">
        <f t="shared" ref="F45:F46" si="30">IF(B45="","",VLOOKUP(B45,licbarque97,6))</f>
        <v/>
      </c>
      <c r="G45" s="260" t="str">
        <f t="shared" si="26"/>
        <v/>
      </c>
      <c r="H45" s="264" t="str">
        <f t="shared" si="26"/>
        <v/>
      </c>
      <c r="I45" s="710"/>
      <c r="J45" s="655" t="str">
        <f>IF(I45="","",RANK(I45,$I$42:$I$46,1))</f>
        <v/>
      </c>
      <c r="K45" s="656"/>
    </row>
    <row r="46" spans="1:11" ht="12" customHeight="1" thickBot="1">
      <c r="A46" s="257"/>
      <c r="B46" s="258"/>
      <c r="C46" s="262" t="str">
        <f t="shared" si="27"/>
        <v/>
      </c>
      <c r="D46" s="262" t="str">
        <f t="shared" si="28"/>
        <v/>
      </c>
      <c r="E46" s="262" t="str">
        <f t="shared" si="29"/>
        <v/>
      </c>
      <c r="F46" s="262" t="str">
        <f t="shared" si="30"/>
        <v/>
      </c>
      <c r="G46" s="262" t="str">
        <f t="shared" si="26"/>
        <v/>
      </c>
      <c r="H46" s="277" t="str">
        <f t="shared" si="26"/>
        <v/>
      </c>
      <c r="I46" s="711"/>
      <c r="J46" s="657" t="str">
        <f>IF(I46="","",RANK(I46,$I$42:$I$46,1))</f>
        <v/>
      </c>
      <c r="K46" s="659"/>
    </row>
    <row r="47" spans="1:11" ht="15" customHeight="1">
      <c r="A47" s="950" t="s">
        <v>513</v>
      </c>
      <c r="B47" s="951"/>
      <c r="C47" s="951"/>
      <c r="D47" s="951"/>
      <c r="E47" s="951"/>
      <c r="F47" s="951"/>
      <c r="G47" s="951"/>
      <c r="H47" s="951"/>
      <c r="I47" s="951"/>
      <c r="J47" s="951"/>
      <c r="K47" s="952"/>
    </row>
    <row r="48" spans="1:11" ht="12" customHeight="1">
      <c r="A48" s="762"/>
      <c r="B48" s="259"/>
      <c r="C48" s="259" t="str">
        <f t="shared" ref="C48:C54" si="31">IF($A48="","",VLOOKUP($A48,licbarque97,3))</f>
        <v/>
      </c>
      <c r="D48" s="259" t="str">
        <f t="shared" ref="D48:D56" si="32">IF(A48="","",VLOOKUP(A48,licbarque97,6))</f>
        <v/>
      </c>
      <c r="E48" s="259" t="str">
        <f t="shared" ref="E48:E54" si="33">IF($B48="","",VLOOKUP($B48,licbarque97,3))</f>
        <v/>
      </c>
      <c r="F48" s="259" t="str">
        <f t="shared" ref="F48:F56" si="34">IF(B48="","",VLOOKUP(B48,licbarque97,6))</f>
        <v/>
      </c>
      <c r="G48" s="259" t="str">
        <f t="shared" ref="G48:H56" si="35">IF(A48="","",VLOOKUP(A48,licbarque97,5))</f>
        <v/>
      </c>
      <c r="H48" s="266" t="str">
        <f t="shared" si="35"/>
        <v/>
      </c>
      <c r="I48" s="709"/>
      <c r="J48" s="653" t="str">
        <f t="shared" ref="J48:J56" si="36">IF(I48="","",RANK(I48,$I$48:$I$56,1))</f>
        <v/>
      </c>
      <c r="K48" s="661"/>
    </row>
    <row r="49" spans="1:11" ht="12" customHeight="1">
      <c r="A49" s="249"/>
      <c r="B49" s="250"/>
      <c r="C49" s="260" t="str">
        <f t="shared" si="31"/>
        <v/>
      </c>
      <c r="D49" s="260" t="str">
        <f t="shared" si="32"/>
        <v/>
      </c>
      <c r="E49" s="260" t="str">
        <f t="shared" si="33"/>
        <v/>
      </c>
      <c r="F49" s="260" t="str">
        <f t="shared" si="34"/>
        <v/>
      </c>
      <c r="G49" s="260" t="str">
        <f t="shared" si="35"/>
        <v/>
      </c>
      <c r="H49" s="264" t="str">
        <f t="shared" si="35"/>
        <v/>
      </c>
      <c r="I49" s="710"/>
      <c r="J49" s="655" t="str">
        <f t="shared" si="36"/>
        <v/>
      </c>
      <c r="K49" s="656"/>
    </row>
    <row r="50" spans="1:11" ht="12" customHeight="1">
      <c r="A50" s="249"/>
      <c r="B50" s="250"/>
      <c r="C50" s="260" t="str">
        <f t="shared" si="31"/>
        <v/>
      </c>
      <c r="D50" s="260" t="str">
        <f t="shared" si="32"/>
        <v/>
      </c>
      <c r="E50" s="260" t="str">
        <f t="shared" si="33"/>
        <v/>
      </c>
      <c r="F50" s="260" t="str">
        <f t="shared" si="34"/>
        <v/>
      </c>
      <c r="G50" s="260" t="str">
        <f t="shared" si="35"/>
        <v/>
      </c>
      <c r="H50" s="264" t="str">
        <f t="shared" si="35"/>
        <v/>
      </c>
      <c r="I50" s="710"/>
      <c r="J50" s="655" t="str">
        <f t="shared" si="36"/>
        <v/>
      </c>
      <c r="K50" s="656"/>
    </row>
    <row r="51" spans="1:11" ht="12" customHeight="1">
      <c r="A51" s="249"/>
      <c r="B51" s="250"/>
      <c r="C51" s="260" t="str">
        <f t="shared" si="31"/>
        <v/>
      </c>
      <c r="D51" s="260" t="str">
        <f t="shared" si="32"/>
        <v/>
      </c>
      <c r="E51" s="260" t="str">
        <f t="shared" si="33"/>
        <v/>
      </c>
      <c r="F51" s="260" t="str">
        <f t="shared" si="34"/>
        <v/>
      </c>
      <c r="G51" s="260" t="str">
        <f t="shared" si="35"/>
        <v/>
      </c>
      <c r="H51" s="264" t="str">
        <f t="shared" si="35"/>
        <v/>
      </c>
      <c r="I51" s="710"/>
      <c r="J51" s="655" t="str">
        <f t="shared" si="36"/>
        <v/>
      </c>
      <c r="K51" s="656"/>
    </row>
    <row r="52" spans="1:11" ht="12" customHeight="1">
      <c r="A52" s="249"/>
      <c r="B52" s="250"/>
      <c r="C52" s="260" t="str">
        <f t="shared" si="31"/>
        <v/>
      </c>
      <c r="D52" s="260" t="str">
        <f t="shared" si="32"/>
        <v/>
      </c>
      <c r="E52" s="260" t="str">
        <f t="shared" si="33"/>
        <v/>
      </c>
      <c r="F52" s="260" t="str">
        <f t="shared" si="34"/>
        <v/>
      </c>
      <c r="G52" s="260" t="str">
        <f t="shared" si="35"/>
        <v/>
      </c>
      <c r="H52" s="264" t="str">
        <f t="shared" si="35"/>
        <v/>
      </c>
      <c r="I52" s="710"/>
      <c r="J52" s="655" t="str">
        <f t="shared" si="36"/>
        <v/>
      </c>
      <c r="K52" s="656"/>
    </row>
    <row r="53" spans="1:11" ht="12" customHeight="1">
      <c r="A53" s="249"/>
      <c r="B53" s="250"/>
      <c r="C53" s="260" t="str">
        <f t="shared" si="31"/>
        <v/>
      </c>
      <c r="D53" s="260" t="str">
        <f t="shared" si="32"/>
        <v/>
      </c>
      <c r="E53" s="260" t="str">
        <f t="shared" si="33"/>
        <v/>
      </c>
      <c r="F53" s="260" t="str">
        <f t="shared" si="34"/>
        <v/>
      </c>
      <c r="G53" s="260" t="str">
        <f t="shared" si="35"/>
        <v/>
      </c>
      <c r="H53" s="264" t="str">
        <f t="shared" si="35"/>
        <v/>
      </c>
      <c r="I53" s="710"/>
      <c r="J53" s="655" t="str">
        <f t="shared" si="36"/>
        <v/>
      </c>
      <c r="K53" s="656"/>
    </row>
    <row r="54" spans="1:11" ht="12" customHeight="1">
      <c r="A54" s="249"/>
      <c r="B54" s="250"/>
      <c r="C54" s="260" t="str">
        <f t="shared" si="31"/>
        <v/>
      </c>
      <c r="D54" s="260" t="str">
        <f t="shared" si="32"/>
        <v/>
      </c>
      <c r="E54" s="260" t="str">
        <f t="shared" si="33"/>
        <v/>
      </c>
      <c r="F54" s="260" t="str">
        <f t="shared" si="34"/>
        <v/>
      </c>
      <c r="G54" s="260" t="str">
        <f t="shared" si="35"/>
        <v/>
      </c>
      <c r="H54" s="264" t="str">
        <f t="shared" si="35"/>
        <v/>
      </c>
      <c r="I54" s="710"/>
      <c r="J54" s="655" t="str">
        <f t="shared" si="36"/>
        <v/>
      </c>
      <c r="K54" s="660"/>
    </row>
    <row r="55" spans="1:11" ht="12" customHeight="1">
      <c r="A55" s="249"/>
      <c r="B55" s="250"/>
      <c r="C55" s="260" t="str">
        <f t="shared" si="27"/>
        <v/>
      </c>
      <c r="D55" s="260" t="str">
        <f t="shared" si="32"/>
        <v/>
      </c>
      <c r="E55" s="267" t="str">
        <f t="shared" si="29"/>
        <v/>
      </c>
      <c r="F55" s="267" t="str">
        <f t="shared" si="34"/>
        <v/>
      </c>
      <c r="G55" s="267" t="str">
        <f t="shared" si="35"/>
        <v/>
      </c>
      <c r="H55" s="278" t="str">
        <f t="shared" si="35"/>
        <v/>
      </c>
      <c r="I55" s="712"/>
      <c r="J55" s="655" t="str">
        <f t="shared" si="36"/>
        <v/>
      </c>
      <c r="K55" s="656"/>
    </row>
    <row r="56" spans="1:11" ht="12" customHeight="1" thickBot="1">
      <c r="A56" s="257"/>
      <c r="B56" s="258"/>
      <c r="C56" s="268" t="str">
        <f t="shared" si="27"/>
        <v/>
      </c>
      <c r="D56" s="268" t="str">
        <f t="shared" si="32"/>
        <v/>
      </c>
      <c r="E56" s="268" t="str">
        <f t="shared" si="29"/>
        <v/>
      </c>
      <c r="F56" s="268" t="str">
        <f t="shared" si="34"/>
        <v/>
      </c>
      <c r="G56" s="268" t="str">
        <f t="shared" si="35"/>
        <v/>
      </c>
      <c r="H56" s="279" t="str">
        <f t="shared" si="35"/>
        <v/>
      </c>
      <c r="I56" s="713"/>
      <c r="J56" s="657" t="str">
        <f t="shared" si="36"/>
        <v/>
      </c>
      <c r="K56" s="659"/>
    </row>
    <row r="57" spans="1:11" ht="15" customHeight="1">
      <c r="A57" s="950" t="s">
        <v>514</v>
      </c>
      <c r="B57" s="951"/>
      <c r="C57" s="951"/>
      <c r="D57" s="951"/>
      <c r="E57" s="951"/>
      <c r="F57" s="951"/>
      <c r="G57" s="951"/>
      <c r="H57" s="951"/>
      <c r="I57" s="951"/>
      <c r="J57" s="951"/>
      <c r="K57" s="952"/>
    </row>
    <row r="58" spans="1:11" ht="12" customHeight="1">
      <c r="A58" s="247"/>
      <c r="B58" s="248"/>
      <c r="C58" s="259" t="str">
        <f t="shared" ref="C58:C65" si="37">IF($A58="","",VLOOKUP($A58,licbarque97,3))</f>
        <v/>
      </c>
      <c r="D58" s="259" t="str">
        <f t="shared" ref="D58:D65" si="38">IF(A58="","",VLOOKUP(A58,licbarque97,6))</f>
        <v/>
      </c>
      <c r="E58" s="259" t="str">
        <f t="shared" ref="E58:E65" si="39">IF($B58="","",VLOOKUP($B58,licbarque97,3))</f>
        <v/>
      </c>
      <c r="F58" s="259" t="str">
        <f t="shared" ref="F58:F65" si="40">IF(B58="","",VLOOKUP(B58,licbarque97,6))</f>
        <v/>
      </c>
      <c r="G58" s="259" t="str">
        <f t="shared" ref="G58:H65" si="41">IF(A58="","",VLOOKUP(A58,licbarque97,5))</f>
        <v/>
      </c>
      <c r="H58" s="266" t="str">
        <f t="shared" si="41"/>
        <v/>
      </c>
      <c r="I58" s="709"/>
      <c r="J58" s="655" t="str">
        <f>IF(I58="","",RANK(I58,$I$58:$I$65,1))</f>
        <v/>
      </c>
      <c r="K58" s="654"/>
    </row>
    <row r="59" spans="1:11" ht="12" customHeight="1">
      <c r="A59" s="249"/>
      <c r="B59" s="250"/>
      <c r="C59" s="260" t="str">
        <f t="shared" si="37"/>
        <v/>
      </c>
      <c r="D59" s="260" t="str">
        <f t="shared" si="38"/>
        <v/>
      </c>
      <c r="E59" s="260" t="str">
        <f t="shared" si="39"/>
        <v/>
      </c>
      <c r="F59" s="260" t="str">
        <f t="shared" si="40"/>
        <v/>
      </c>
      <c r="G59" s="260" t="str">
        <f t="shared" si="41"/>
        <v/>
      </c>
      <c r="H59" s="264" t="str">
        <f t="shared" si="41"/>
        <v/>
      </c>
      <c r="I59" s="710"/>
      <c r="J59" s="655" t="str">
        <f>IF(I59="","",RANK(I59,$I$58:$I$65,1))</f>
        <v/>
      </c>
      <c r="K59" s="656"/>
    </row>
    <row r="60" spans="1:11" ht="12" customHeight="1">
      <c r="A60" s="249"/>
      <c r="B60" s="250"/>
      <c r="C60" s="260" t="str">
        <f t="shared" si="37"/>
        <v/>
      </c>
      <c r="D60" s="260" t="str">
        <f t="shared" si="38"/>
        <v/>
      </c>
      <c r="E60" s="260" t="str">
        <f t="shared" si="39"/>
        <v/>
      </c>
      <c r="F60" s="260" t="str">
        <f t="shared" si="40"/>
        <v/>
      </c>
      <c r="G60" s="260" t="str">
        <f t="shared" si="41"/>
        <v/>
      </c>
      <c r="H60" s="264" t="str">
        <f t="shared" si="41"/>
        <v/>
      </c>
      <c r="I60" s="710"/>
      <c r="J60" s="655" t="str">
        <f>IF(I60="","",RANK(I60,$I$58:$I$65,1))</f>
        <v/>
      </c>
      <c r="K60" s="656"/>
    </row>
    <row r="61" spans="1:11" ht="12" customHeight="1">
      <c r="A61" s="249"/>
      <c r="B61" s="250"/>
      <c r="C61" s="260" t="str">
        <f t="shared" si="37"/>
        <v/>
      </c>
      <c r="D61" s="260" t="str">
        <f t="shared" si="38"/>
        <v/>
      </c>
      <c r="E61" s="260" t="str">
        <f t="shared" si="39"/>
        <v/>
      </c>
      <c r="F61" s="260" t="str">
        <f t="shared" si="40"/>
        <v/>
      </c>
      <c r="G61" s="260" t="str">
        <f t="shared" si="41"/>
        <v/>
      </c>
      <c r="H61" s="264" t="str">
        <f t="shared" si="41"/>
        <v/>
      </c>
      <c r="I61" s="710"/>
      <c r="J61" s="655" t="str">
        <f>IF(I61="","",RANK(I61,$I$58:$I$65,1))</f>
        <v/>
      </c>
      <c r="K61" s="656"/>
    </row>
    <row r="62" spans="1:11" ht="12" customHeight="1">
      <c r="A62" s="249"/>
      <c r="B62" s="250"/>
      <c r="C62" s="260" t="str">
        <f t="shared" si="37"/>
        <v/>
      </c>
      <c r="D62" s="260" t="str">
        <f t="shared" si="38"/>
        <v/>
      </c>
      <c r="E62" s="260" t="str">
        <f t="shared" si="39"/>
        <v/>
      </c>
      <c r="F62" s="260" t="str">
        <f t="shared" si="40"/>
        <v/>
      </c>
      <c r="G62" s="260" t="str">
        <f t="shared" si="41"/>
        <v/>
      </c>
      <c r="H62" s="264" t="str">
        <f t="shared" si="41"/>
        <v/>
      </c>
      <c r="I62" s="710"/>
      <c r="J62" s="655" t="str">
        <f>IF(I62="","",RANK(I62,$I$58:$I$65,1))</f>
        <v/>
      </c>
      <c r="K62" s="656"/>
    </row>
    <row r="63" spans="1:11" ht="12" customHeight="1">
      <c r="A63" s="249"/>
      <c r="B63" s="250"/>
      <c r="C63" s="260" t="str">
        <f t="shared" si="37"/>
        <v/>
      </c>
      <c r="D63" s="260" t="str">
        <f t="shared" si="38"/>
        <v/>
      </c>
      <c r="E63" s="260" t="str">
        <f t="shared" si="39"/>
        <v/>
      </c>
      <c r="F63" s="260" t="str">
        <f t="shared" si="40"/>
        <v/>
      </c>
      <c r="G63" s="260" t="str">
        <f t="shared" si="41"/>
        <v/>
      </c>
      <c r="H63" s="264" t="str">
        <f t="shared" si="41"/>
        <v/>
      </c>
      <c r="I63" s="710"/>
      <c r="J63" s="655"/>
      <c r="K63" s="656"/>
    </row>
    <row r="64" spans="1:11" ht="12" customHeight="1">
      <c r="A64" s="249"/>
      <c r="B64" s="250"/>
      <c r="C64" s="260" t="str">
        <f t="shared" si="37"/>
        <v/>
      </c>
      <c r="D64" s="260" t="str">
        <f t="shared" si="38"/>
        <v/>
      </c>
      <c r="E64" s="260" t="str">
        <f t="shared" si="39"/>
        <v/>
      </c>
      <c r="F64" s="260" t="str">
        <f t="shared" si="40"/>
        <v/>
      </c>
      <c r="G64" s="260" t="str">
        <f t="shared" si="41"/>
        <v/>
      </c>
      <c r="H64" s="264" t="str">
        <f t="shared" si="41"/>
        <v/>
      </c>
      <c r="I64" s="710"/>
      <c r="J64" s="655" t="str">
        <f>IF(I64="","",RANK(I64,$I$58:$I$65,1))</f>
        <v/>
      </c>
      <c r="K64" s="656"/>
    </row>
    <row r="65" spans="1:11" ht="12" customHeight="1" thickBot="1">
      <c r="A65" s="257"/>
      <c r="B65" s="258"/>
      <c r="C65" s="262" t="str">
        <f t="shared" si="37"/>
        <v/>
      </c>
      <c r="D65" s="262" t="str">
        <f t="shared" si="38"/>
        <v/>
      </c>
      <c r="E65" s="262" t="str">
        <f t="shared" si="39"/>
        <v/>
      </c>
      <c r="F65" s="262" t="str">
        <f t="shared" si="40"/>
        <v/>
      </c>
      <c r="G65" s="262" t="str">
        <f t="shared" si="41"/>
        <v/>
      </c>
      <c r="H65" s="277" t="str">
        <f t="shared" si="41"/>
        <v/>
      </c>
      <c r="I65" s="711"/>
      <c r="J65" s="657" t="str">
        <f>IF(I65="","",RANK(I65,$I$58:$I$65,1))</f>
        <v/>
      </c>
      <c r="K65" s="659"/>
    </row>
  </sheetData>
  <mergeCells count="8">
    <mergeCell ref="A47:K47"/>
    <mergeCell ref="A57:K57"/>
    <mergeCell ref="A1:K1"/>
    <mergeCell ref="A3:K3"/>
    <mergeCell ref="A12:K12"/>
    <mergeCell ref="A21:K21"/>
    <mergeCell ref="A30:K30"/>
    <mergeCell ref="A41:K41"/>
  </mergeCells>
  <printOptions horizontalCentered="1"/>
  <pageMargins left="0.31496062992125984" right="0.31496062992125984" top="0.35433070866141736" bottom="0.35433070866141736" header="0.19685039370078741" footer="0.11811023622047245"/>
  <pageSetup paperSize="9" scale="99" fitToHeight="0" orientation="landscape" horizontalDpi="300" verticalDpi="300" r:id="rId1"/>
  <headerFooter>
    <oddFooter xml:space="preserve">&amp;L&amp;"Arial,Gras"&amp;12&amp;F  /  &amp;A&amp;C&amp;P/&amp;N&amp;R&amp;KFF0000Edition du:&amp;D_&amp;T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K84"/>
  <sheetViews>
    <sheetView showZeros="0" view="pageLayout" topLeftCell="A67" zoomScaleNormal="100" zoomScaleSheetLayoutView="106" workbookViewId="0">
      <selection activeCell="H4" sqref="H4"/>
    </sheetView>
  </sheetViews>
  <sheetFormatPr baseColWidth="10" defaultColWidth="11.44140625" defaultRowHeight="12" customHeight="1"/>
  <cols>
    <col min="1" max="1" width="6.77734375" style="269" customWidth="1"/>
    <col min="2" max="2" width="23.77734375" style="244" customWidth="1"/>
    <col min="3" max="3" width="8.21875" style="270" customWidth="1"/>
    <col min="4" max="4" width="11.77734375" style="242" customWidth="1"/>
    <col min="5" max="6" width="11.77734375" style="272" customWidth="1"/>
    <col min="7" max="7" width="14.77734375" style="715" customWidth="1"/>
    <col min="8" max="8" width="14.5546875" style="357" customWidth="1"/>
    <col min="9" max="9" width="10.77734375" style="358" customWidth="1"/>
    <col min="10" max="10" width="11.44140625" style="243"/>
    <col min="11" max="11" width="11.44140625" style="241"/>
    <col min="12" max="12" width="13.44140625" style="242" customWidth="1"/>
    <col min="13" max="16384" width="11.44140625" style="242"/>
  </cols>
  <sheetData>
    <row r="1" spans="1:9" ht="12" customHeight="1">
      <c r="A1" s="946" t="str">
        <f ca="1">MID(CELL("filename",$A$1),FIND("]",CELL("filename",$A$1))+1,32)&amp;" "&amp;AN</f>
        <v>Combiné Loire 2026</v>
      </c>
      <c r="B1" s="947"/>
      <c r="C1" s="947"/>
      <c r="D1" s="947"/>
      <c r="E1" s="947"/>
      <c r="F1" s="947"/>
      <c r="G1" s="947"/>
      <c r="H1" s="947"/>
      <c r="I1" s="948"/>
    </row>
    <row r="2" spans="1:9" ht="12" customHeight="1" thickBot="1">
      <c r="A2" s="254" t="s">
        <v>666</v>
      </c>
      <c r="B2" s="255" t="s">
        <v>668</v>
      </c>
      <c r="C2" s="255" t="s">
        <v>669</v>
      </c>
      <c r="D2" s="255" t="s">
        <v>672</v>
      </c>
      <c r="E2" s="255" t="s">
        <v>476</v>
      </c>
      <c r="F2" s="255" t="s">
        <v>476</v>
      </c>
      <c r="G2" s="816" t="s">
        <v>476</v>
      </c>
      <c r="H2" s="422" t="s">
        <v>557</v>
      </c>
      <c r="I2" s="417" t="s">
        <v>630</v>
      </c>
    </row>
    <row r="3" spans="1:9" ht="12" customHeight="1" thickBot="1">
      <c r="A3" s="943" t="s">
        <v>515</v>
      </c>
      <c r="B3" s="944"/>
      <c r="C3" s="944"/>
      <c r="D3" s="944"/>
      <c r="E3" s="993"/>
      <c r="F3" s="993"/>
      <c r="G3" s="944"/>
      <c r="H3" s="944"/>
      <c r="I3" s="945"/>
    </row>
    <row r="4" spans="1:9" ht="12" customHeight="1">
      <c r="A4" s="247"/>
      <c r="B4" s="459" t="str">
        <f>IF($A4="","",VLOOKUP($A4,licbarque97,3))</f>
        <v/>
      </c>
      <c r="C4" s="459" t="str">
        <f t="shared" ref="C4:C13" si="0">IF(A4="","",VLOOKUP(A4,licbarque97,6))</f>
        <v/>
      </c>
      <c r="D4" s="459" t="str">
        <f t="shared" ref="D4:D13" si="1">IF(A4="","",VLOOKUP(A4,licbarque97,5))</f>
        <v/>
      </c>
      <c r="E4" s="817"/>
      <c r="F4" s="818"/>
      <c r="G4" s="819">
        <f>E4+F4</f>
        <v>0</v>
      </c>
      <c r="H4" s="424">
        <f>IF(G4="","",RANK(G4,$G$4:$G$13,1))</f>
        <v>1</v>
      </c>
      <c r="I4" s="461"/>
    </row>
    <row r="5" spans="1:9" ht="12" customHeight="1">
      <c r="A5" s="249"/>
      <c r="B5" s="458" t="str">
        <f>IF($A5="","",VLOOKUP($A5,licbarque97,3))</f>
        <v/>
      </c>
      <c r="C5" s="458" t="str">
        <f t="shared" si="0"/>
        <v/>
      </c>
      <c r="D5" s="458" t="str">
        <f t="shared" si="1"/>
        <v/>
      </c>
      <c r="E5" s="820"/>
      <c r="F5" s="821"/>
      <c r="G5" s="837">
        <f t="shared" ref="G5:G13" si="2">E5+F5</f>
        <v>0</v>
      </c>
      <c r="H5" s="424">
        <f t="shared" ref="H5:H13" si="3">IF(G5="","",RANK(G5,$G$4:$G$13,1))</f>
        <v>1</v>
      </c>
      <c r="I5" s="462"/>
    </row>
    <row r="6" spans="1:9" ht="12" customHeight="1">
      <c r="A6" s="249"/>
      <c r="B6" s="458" t="str">
        <f>IF($A6="","",VLOOKUP($A6,licbarque97,3))</f>
        <v/>
      </c>
      <c r="C6" s="458" t="str">
        <f t="shared" si="0"/>
        <v/>
      </c>
      <c r="D6" s="458" t="str">
        <f t="shared" si="1"/>
        <v/>
      </c>
      <c r="E6" s="820"/>
      <c r="F6" s="821"/>
      <c r="G6" s="837">
        <f t="shared" si="2"/>
        <v>0</v>
      </c>
      <c r="H6" s="424">
        <f t="shared" si="3"/>
        <v>1</v>
      </c>
      <c r="I6" s="462"/>
    </row>
    <row r="7" spans="1:9" ht="12" customHeight="1">
      <c r="A7" s="249"/>
      <c r="B7" s="458" t="str">
        <f t="shared" ref="B7:B13" si="4">IF($A7="","",VLOOKUP($A7,licbarque97,3))</f>
        <v/>
      </c>
      <c r="C7" s="458" t="str">
        <f t="shared" si="0"/>
        <v/>
      </c>
      <c r="D7" s="458" t="str">
        <f t="shared" si="1"/>
        <v/>
      </c>
      <c r="E7" s="822"/>
      <c r="F7" s="823"/>
      <c r="G7" s="837">
        <f t="shared" si="2"/>
        <v>0</v>
      </c>
      <c r="H7" s="424">
        <f t="shared" si="3"/>
        <v>1</v>
      </c>
      <c r="I7" s="462"/>
    </row>
    <row r="8" spans="1:9" ht="12" customHeight="1">
      <c r="A8" s="249"/>
      <c r="B8" s="458" t="str">
        <f t="shared" si="4"/>
        <v/>
      </c>
      <c r="C8" s="458" t="str">
        <f t="shared" si="0"/>
        <v/>
      </c>
      <c r="D8" s="458" t="str">
        <f t="shared" si="1"/>
        <v/>
      </c>
      <c r="E8" s="822"/>
      <c r="F8" s="823"/>
      <c r="G8" s="837">
        <f t="shared" si="2"/>
        <v>0</v>
      </c>
      <c r="H8" s="424">
        <f t="shared" si="3"/>
        <v>1</v>
      </c>
      <c r="I8" s="462"/>
    </row>
    <row r="9" spans="1:9" ht="12" customHeight="1">
      <c r="A9" s="249"/>
      <c r="B9" s="458" t="str">
        <f t="shared" si="4"/>
        <v/>
      </c>
      <c r="C9" s="458" t="str">
        <f t="shared" si="0"/>
        <v/>
      </c>
      <c r="D9" s="458" t="str">
        <f t="shared" si="1"/>
        <v/>
      </c>
      <c r="E9" s="822"/>
      <c r="F9" s="823"/>
      <c r="G9" s="837">
        <f t="shared" si="2"/>
        <v>0</v>
      </c>
      <c r="H9" s="424">
        <f t="shared" si="3"/>
        <v>1</v>
      </c>
      <c r="I9" s="462"/>
    </row>
    <row r="10" spans="1:9" ht="12" customHeight="1">
      <c r="A10" s="249"/>
      <c r="B10" s="458" t="str">
        <f t="shared" si="4"/>
        <v/>
      </c>
      <c r="C10" s="458" t="str">
        <f t="shared" si="0"/>
        <v/>
      </c>
      <c r="D10" s="458" t="str">
        <f t="shared" si="1"/>
        <v/>
      </c>
      <c r="E10" s="822"/>
      <c r="F10" s="823"/>
      <c r="G10" s="837">
        <f t="shared" si="2"/>
        <v>0</v>
      </c>
      <c r="H10" s="424">
        <f t="shared" si="3"/>
        <v>1</v>
      </c>
      <c r="I10" s="462"/>
    </row>
    <row r="11" spans="1:9" ht="12" customHeight="1">
      <c r="A11" s="249"/>
      <c r="B11" s="458" t="str">
        <f t="shared" si="4"/>
        <v/>
      </c>
      <c r="C11" s="458" t="str">
        <f t="shared" si="0"/>
        <v/>
      </c>
      <c r="D11" s="458" t="str">
        <f t="shared" si="1"/>
        <v/>
      </c>
      <c r="E11" s="822"/>
      <c r="F11" s="823"/>
      <c r="G11" s="837">
        <f t="shared" si="2"/>
        <v>0</v>
      </c>
      <c r="H11" s="424">
        <f t="shared" si="3"/>
        <v>1</v>
      </c>
      <c r="I11" s="462"/>
    </row>
    <row r="12" spans="1:9" ht="12" customHeight="1">
      <c r="A12" s="249"/>
      <c r="B12" s="458" t="str">
        <f t="shared" si="4"/>
        <v/>
      </c>
      <c r="C12" s="458" t="str">
        <f t="shared" si="0"/>
        <v/>
      </c>
      <c r="D12" s="458" t="str">
        <f t="shared" si="1"/>
        <v/>
      </c>
      <c r="E12" s="822"/>
      <c r="F12" s="823"/>
      <c r="G12" s="837">
        <f t="shared" si="2"/>
        <v>0</v>
      </c>
      <c r="H12" s="424">
        <f t="shared" si="3"/>
        <v>1</v>
      </c>
      <c r="I12" s="462"/>
    </row>
    <row r="13" spans="1:9" ht="12" customHeight="1" thickBot="1">
      <c r="A13" s="252"/>
      <c r="B13" s="824" t="str">
        <f t="shared" si="4"/>
        <v/>
      </c>
      <c r="C13" s="824" t="str">
        <f t="shared" si="0"/>
        <v/>
      </c>
      <c r="D13" s="824" t="str">
        <f t="shared" si="1"/>
        <v/>
      </c>
      <c r="E13" s="825"/>
      <c r="F13" s="826"/>
      <c r="G13" s="838">
        <f t="shared" si="2"/>
        <v>0</v>
      </c>
      <c r="H13" s="424">
        <f t="shared" si="3"/>
        <v>1</v>
      </c>
      <c r="I13" s="827"/>
    </row>
    <row r="14" spans="1:9" ht="12" customHeight="1" thickBot="1">
      <c r="A14" s="943" t="s">
        <v>508</v>
      </c>
      <c r="B14" s="944"/>
      <c r="C14" s="944"/>
      <c r="D14" s="944"/>
      <c r="E14" s="993"/>
      <c r="F14" s="993"/>
      <c r="G14" s="944"/>
      <c r="H14" s="944"/>
      <c r="I14" s="945"/>
    </row>
    <row r="15" spans="1:9" ht="12" customHeight="1">
      <c r="A15" s="247"/>
      <c r="B15" s="459" t="str">
        <f>IF($A15="","",VLOOKUP($A15,licbarque97,3))</f>
        <v/>
      </c>
      <c r="C15" s="459" t="str">
        <f t="shared" ref="C15:C26" si="5">IF(A15="","",VLOOKUP(A15,licbarque97,6))</f>
        <v/>
      </c>
      <c r="D15" s="459" t="str">
        <f t="shared" ref="D15:D26" si="6">IF(A15="","",VLOOKUP(A15,licbarque97,5))</f>
        <v/>
      </c>
      <c r="E15" s="817"/>
      <c r="F15" s="818"/>
      <c r="G15" s="819">
        <f>E15+F15</f>
        <v>0</v>
      </c>
      <c r="H15" s="460">
        <f>IF(G15="","",RANK(G15,$G$15:$G$26,1))</f>
        <v>1</v>
      </c>
      <c r="I15" s="461"/>
    </row>
    <row r="16" spans="1:9" ht="12" customHeight="1">
      <c r="A16" s="249"/>
      <c r="B16" s="458" t="str">
        <f>IF($A16="","",VLOOKUP($A16,licbarque97,3))</f>
        <v/>
      </c>
      <c r="C16" s="458" t="str">
        <f t="shared" si="5"/>
        <v/>
      </c>
      <c r="D16" s="458" t="str">
        <f t="shared" si="6"/>
        <v/>
      </c>
      <c r="E16" s="820"/>
      <c r="F16" s="821"/>
      <c r="G16" s="837">
        <f t="shared" ref="G16:G26" si="7">E16+F16</f>
        <v>0</v>
      </c>
      <c r="H16" s="424">
        <f>IF(G16="","",RANK(G16,$G$15:$G$26,1))</f>
        <v>1</v>
      </c>
      <c r="I16" s="462"/>
    </row>
    <row r="17" spans="1:9" ht="12" customHeight="1">
      <c r="A17" s="249"/>
      <c r="B17" s="458" t="str">
        <f>IF($A17="","",VLOOKUP($A17,licbarque97,3))</f>
        <v/>
      </c>
      <c r="C17" s="458" t="str">
        <f t="shared" si="5"/>
        <v/>
      </c>
      <c r="D17" s="458" t="str">
        <f t="shared" si="6"/>
        <v/>
      </c>
      <c r="E17" s="820"/>
      <c r="F17" s="821"/>
      <c r="G17" s="837">
        <f t="shared" si="7"/>
        <v>0</v>
      </c>
      <c r="H17" s="424">
        <f>IF(G17="","",RANK(G17,$G$15:$G$26,1))</f>
        <v>1</v>
      </c>
      <c r="I17" s="462"/>
    </row>
    <row r="18" spans="1:9" ht="12" customHeight="1">
      <c r="A18" s="249"/>
      <c r="B18" s="458" t="str">
        <f t="shared" ref="B18:B35" si="8">IF($A18="","",VLOOKUP($A18,licbarque97,3))</f>
        <v/>
      </c>
      <c r="C18" s="458" t="str">
        <f t="shared" si="5"/>
        <v/>
      </c>
      <c r="D18" s="458" t="str">
        <f t="shared" si="6"/>
        <v/>
      </c>
      <c r="E18" s="822"/>
      <c r="F18" s="823"/>
      <c r="G18" s="837">
        <f t="shared" si="7"/>
        <v>0</v>
      </c>
      <c r="H18" s="424">
        <f t="shared" ref="H18:H26" si="9">IF(G18="","",RANK(G18,$G$15:$G$26,1))</f>
        <v>1</v>
      </c>
      <c r="I18" s="462"/>
    </row>
    <row r="19" spans="1:9" ht="12" customHeight="1">
      <c r="A19" s="249"/>
      <c r="B19" s="458" t="str">
        <f t="shared" si="8"/>
        <v/>
      </c>
      <c r="C19" s="458" t="str">
        <f t="shared" si="5"/>
        <v/>
      </c>
      <c r="D19" s="458" t="str">
        <f t="shared" si="6"/>
        <v/>
      </c>
      <c r="E19" s="822"/>
      <c r="F19" s="823"/>
      <c r="G19" s="837">
        <f t="shared" si="7"/>
        <v>0</v>
      </c>
      <c r="H19" s="424">
        <f t="shared" si="9"/>
        <v>1</v>
      </c>
      <c r="I19" s="462"/>
    </row>
    <row r="20" spans="1:9" ht="12" customHeight="1">
      <c r="A20" s="249"/>
      <c r="B20" s="458" t="str">
        <f t="shared" si="8"/>
        <v/>
      </c>
      <c r="C20" s="458" t="str">
        <f t="shared" si="5"/>
        <v/>
      </c>
      <c r="D20" s="458" t="str">
        <f t="shared" si="6"/>
        <v/>
      </c>
      <c r="E20" s="822"/>
      <c r="F20" s="823"/>
      <c r="G20" s="837">
        <f t="shared" si="7"/>
        <v>0</v>
      </c>
      <c r="H20" s="424">
        <f t="shared" si="9"/>
        <v>1</v>
      </c>
      <c r="I20" s="462"/>
    </row>
    <row r="21" spans="1:9" ht="12" customHeight="1">
      <c r="A21" s="249"/>
      <c r="B21" s="458" t="str">
        <f t="shared" si="8"/>
        <v/>
      </c>
      <c r="C21" s="458" t="str">
        <f t="shared" si="5"/>
        <v/>
      </c>
      <c r="D21" s="458" t="str">
        <f t="shared" si="6"/>
        <v/>
      </c>
      <c r="E21" s="822"/>
      <c r="F21" s="823"/>
      <c r="G21" s="837">
        <f t="shared" si="7"/>
        <v>0</v>
      </c>
      <c r="H21" s="424">
        <f t="shared" si="9"/>
        <v>1</v>
      </c>
      <c r="I21" s="462"/>
    </row>
    <row r="22" spans="1:9" ht="12" customHeight="1">
      <c r="A22" s="249"/>
      <c r="B22" s="458" t="str">
        <f t="shared" si="8"/>
        <v/>
      </c>
      <c r="C22" s="458" t="str">
        <f t="shared" si="5"/>
        <v/>
      </c>
      <c r="D22" s="458" t="str">
        <f t="shared" si="6"/>
        <v/>
      </c>
      <c r="E22" s="822"/>
      <c r="F22" s="823"/>
      <c r="G22" s="837">
        <f t="shared" si="7"/>
        <v>0</v>
      </c>
      <c r="H22" s="424">
        <f t="shared" si="9"/>
        <v>1</v>
      </c>
      <c r="I22" s="462"/>
    </row>
    <row r="23" spans="1:9" ht="12" customHeight="1">
      <c r="A23" s="249"/>
      <c r="B23" s="458" t="str">
        <f t="shared" si="8"/>
        <v/>
      </c>
      <c r="C23" s="458" t="str">
        <f t="shared" si="5"/>
        <v/>
      </c>
      <c r="D23" s="458" t="str">
        <f t="shared" si="6"/>
        <v/>
      </c>
      <c r="E23" s="822"/>
      <c r="F23" s="823"/>
      <c r="G23" s="837">
        <f t="shared" si="7"/>
        <v>0</v>
      </c>
      <c r="H23" s="424">
        <f t="shared" si="9"/>
        <v>1</v>
      </c>
      <c r="I23" s="462"/>
    </row>
    <row r="24" spans="1:9" ht="12" customHeight="1">
      <c r="A24" s="249"/>
      <c r="B24" s="458" t="str">
        <f t="shared" si="8"/>
        <v/>
      </c>
      <c r="C24" s="458" t="str">
        <f t="shared" si="5"/>
        <v/>
      </c>
      <c r="D24" s="458" t="str">
        <f t="shared" si="6"/>
        <v/>
      </c>
      <c r="E24" s="822"/>
      <c r="F24" s="823"/>
      <c r="G24" s="837">
        <f t="shared" si="7"/>
        <v>0</v>
      </c>
      <c r="H24" s="424">
        <f t="shared" si="9"/>
        <v>1</v>
      </c>
      <c r="I24" s="462"/>
    </row>
    <row r="25" spans="1:9" ht="12" customHeight="1">
      <c r="A25" s="249"/>
      <c r="B25" s="458" t="str">
        <f t="shared" si="8"/>
        <v/>
      </c>
      <c r="C25" s="458" t="str">
        <f t="shared" si="5"/>
        <v/>
      </c>
      <c r="D25" s="458" t="str">
        <f t="shared" si="6"/>
        <v/>
      </c>
      <c r="E25" s="822"/>
      <c r="F25" s="823"/>
      <c r="G25" s="837">
        <f t="shared" si="7"/>
        <v>0</v>
      </c>
      <c r="H25" s="424">
        <f t="shared" si="9"/>
        <v>1</v>
      </c>
      <c r="I25" s="462"/>
    </row>
    <row r="26" spans="1:9" ht="12" customHeight="1" thickBot="1">
      <c r="A26" s="257"/>
      <c r="B26" s="777" t="str">
        <f t="shared" si="8"/>
        <v/>
      </c>
      <c r="C26" s="777" t="str">
        <f t="shared" si="5"/>
        <v/>
      </c>
      <c r="D26" s="777" t="str">
        <f t="shared" si="6"/>
        <v/>
      </c>
      <c r="E26" s="825"/>
      <c r="F26" s="826"/>
      <c r="G26" s="838">
        <f t="shared" si="7"/>
        <v>0</v>
      </c>
      <c r="H26" s="828">
        <f t="shared" si="9"/>
        <v>1</v>
      </c>
      <c r="I26" s="829"/>
    </row>
    <row r="27" spans="1:9" ht="12" customHeight="1">
      <c r="A27" s="943" t="s">
        <v>509</v>
      </c>
      <c r="B27" s="944"/>
      <c r="C27" s="944"/>
      <c r="D27" s="944"/>
      <c r="E27" s="944"/>
      <c r="F27" s="944"/>
      <c r="G27" s="944"/>
      <c r="H27" s="944"/>
      <c r="I27" s="945"/>
    </row>
    <row r="28" spans="1:9" ht="12" customHeight="1">
      <c r="A28" s="249"/>
      <c r="B28" s="260" t="str">
        <f t="shared" si="8"/>
        <v/>
      </c>
      <c r="C28" s="260" t="str">
        <f t="shared" ref="C28:C35" si="10">IF(A28="","",VLOOKUP(A28,licbarque97,6))</f>
        <v/>
      </c>
      <c r="D28" s="260" t="str">
        <f t="shared" ref="D28:D35" si="11">IF(A28="","",VLOOKUP(A28,licbarque97,5))</f>
        <v/>
      </c>
      <c r="E28" s="830"/>
      <c r="F28" s="773"/>
      <c r="G28" s="819">
        <f>E28+F28</f>
        <v>0</v>
      </c>
      <c r="H28" s="385">
        <f t="shared" ref="H28:H35" si="12">IF(G28="","",RANK(G28,$G$28:$G$35,1))</f>
        <v>1</v>
      </c>
      <c r="I28" s="419"/>
    </row>
    <row r="29" spans="1:9" ht="12" customHeight="1">
      <c r="A29" s="249"/>
      <c r="B29" s="260" t="str">
        <f t="shared" si="8"/>
        <v/>
      </c>
      <c r="C29" s="260" t="str">
        <f t="shared" si="10"/>
        <v/>
      </c>
      <c r="D29" s="260" t="str">
        <f t="shared" si="11"/>
        <v/>
      </c>
      <c r="E29" s="264"/>
      <c r="F29" s="771"/>
      <c r="G29" s="837">
        <f t="shared" ref="G29:G35" si="13">E29+F29</f>
        <v>0</v>
      </c>
      <c r="H29" s="386">
        <f t="shared" si="12"/>
        <v>1</v>
      </c>
      <c r="I29" s="419"/>
    </row>
    <row r="30" spans="1:9" ht="12" customHeight="1">
      <c r="A30" s="249"/>
      <c r="B30" s="260" t="str">
        <f t="shared" si="8"/>
        <v/>
      </c>
      <c r="C30" s="260" t="str">
        <f t="shared" si="10"/>
        <v/>
      </c>
      <c r="D30" s="260" t="str">
        <f t="shared" si="11"/>
        <v/>
      </c>
      <c r="E30" s="264"/>
      <c r="F30" s="771"/>
      <c r="G30" s="837">
        <f t="shared" si="13"/>
        <v>0</v>
      </c>
      <c r="H30" s="386">
        <f t="shared" si="12"/>
        <v>1</v>
      </c>
      <c r="I30" s="419"/>
    </row>
    <row r="31" spans="1:9" ht="12" customHeight="1">
      <c r="A31" s="249"/>
      <c r="B31" s="260" t="str">
        <f t="shared" si="8"/>
        <v/>
      </c>
      <c r="C31" s="260" t="str">
        <f t="shared" si="10"/>
        <v/>
      </c>
      <c r="D31" s="260" t="str">
        <f t="shared" si="11"/>
        <v/>
      </c>
      <c r="E31" s="264"/>
      <c r="F31" s="771"/>
      <c r="G31" s="837">
        <f t="shared" si="13"/>
        <v>0</v>
      </c>
      <c r="H31" s="386">
        <f t="shared" si="12"/>
        <v>1</v>
      </c>
      <c r="I31" s="419"/>
    </row>
    <row r="32" spans="1:9" ht="12" customHeight="1">
      <c r="A32" s="249"/>
      <c r="B32" s="260" t="str">
        <f t="shared" si="8"/>
        <v/>
      </c>
      <c r="C32" s="260" t="str">
        <f t="shared" si="10"/>
        <v/>
      </c>
      <c r="D32" s="260" t="str">
        <f t="shared" si="11"/>
        <v/>
      </c>
      <c r="E32" s="264"/>
      <c r="F32" s="771"/>
      <c r="G32" s="837">
        <f t="shared" si="13"/>
        <v>0</v>
      </c>
      <c r="H32" s="386">
        <f t="shared" si="12"/>
        <v>1</v>
      </c>
      <c r="I32" s="419"/>
    </row>
    <row r="33" spans="1:9" ht="12" customHeight="1">
      <c r="A33" s="249"/>
      <c r="B33" s="260" t="str">
        <f t="shared" si="8"/>
        <v/>
      </c>
      <c r="C33" s="260" t="str">
        <f t="shared" si="10"/>
        <v/>
      </c>
      <c r="D33" s="260" t="str">
        <f t="shared" si="11"/>
        <v/>
      </c>
      <c r="E33" s="264"/>
      <c r="F33" s="771"/>
      <c r="G33" s="837">
        <f t="shared" si="13"/>
        <v>0</v>
      </c>
      <c r="H33" s="386">
        <f t="shared" si="12"/>
        <v>1</v>
      </c>
      <c r="I33" s="419"/>
    </row>
    <row r="34" spans="1:9" ht="12" customHeight="1">
      <c r="A34" s="249"/>
      <c r="B34" s="260" t="str">
        <f t="shared" si="8"/>
        <v/>
      </c>
      <c r="C34" s="260" t="str">
        <f t="shared" si="10"/>
        <v/>
      </c>
      <c r="D34" s="260" t="str">
        <f t="shared" si="11"/>
        <v/>
      </c>
      <c r="E34" s="264"/>
      <c r="F34" s="771"/>
      <c r="G34" s="837">
        <f t="shared" si="13"/>
        <v>0</v>
      </c>
      <c r="H34" s="386">
        <f t="shared" si="12"/>
        <v>1</v>
      </c>
      <c r="I34" s="419"/>
    </row>
    <row r="35" spans="1:9" ht="12" customHeight="1" thickBot="1">
      <c r="A35" s="257"/>
      <c r="B35" s="262" t="str">
        <f t="shared" si="8"/>
        <v/>
      </c>
      <c r="C35" s="262" t="str">
        <f t="shared" si="10"/>
        <v/>
      </c>
      <c r="D35" s="262" t="str">
        <f t="shared" si="11"/>
        <v/>
      </c>
      <c r="E35" s="277"/>
      <c r="F35" s="831"/>
      <c r="G35" s="838">
        <f t="shared" si="13"/>
        <v>0</v>
      </c>
      <c r="H35" s="387">
        <f t="shared" si="12"/>
        <v>1</v>
      </c>
      <c r="I35" s="426"/>
    </row>
    <row r="36" spans="1:9" ht="12" customHeight="1">
      <c r="A36" s="943" t="s">
        <v>510</v>
      </c>
      <c r="B36" s="944"/>
      <c r="C36" s="944"/>
      <c r="D36" s="944"/>
      <c r="E36" s="944"/>
      <c r="F36" s="944"/>
      <c r="G36" s="944"/>
      <c r="H36" s="944"/>
      <c r="I36" s="945"/>
    </row>
    <row r="37" spans="1:9" ht="12" customHeight="1">
      <c r="A37" s="247"/>
      <c r="B37" s="259" t="str">
        <f t="shared" ref="B37:B49" si="14">IF($A37="","",VLOOKUP($A37,licbarque97,3))</f>
        <v/>
      </c>
      <c r="C37" s="259" t="str">
        <f t="shared" ref="C37:C49" si="15">IF(A37="","",VLOOKUP(A37,licbarque97,6))</f>
        <v/>
      </c>
      <c r="D37" s="259" t="str">
        <f t="shared" ref="D37:D49" si="16">IF(A37="","",VLOOKUP(A37,licbarque97,5))</f>
        <v/>
      </c>
      <c r="E37" s="832"/>
      <c r="F37" s="833"/>
      <c r="G37" s="819">
        <f>E37+F37</f>
        <v>0</v>
      </c>
      <c r="H37" s="385">
        <f t="shared" ref="H37:H49" si="17">IF(G37="","",RANK(G37,$G$37:$G$49,1))</f>
        <v>1</v>
      </c>
      <c r="I37" s="418"/>
    </row>
    <row r="38" spans="1:9" ht="12" customHeight="1">
      <c r="A38" s="249"/>
      <c r="B38" s="260" t="str">
        <f t="shared" si="14"/>
        <v/>
      </c>
      <c r="C38" s="260" t="str">
        <f t="shared" si="15"/>
        <v/>
      </c>
      <c r="D38" s="260" t="str">
        <f t="shared" si="16"/>
        <v/>
      </c>
      <c r="E38" s="820"/>
      <c r="F38" s="821"/>
      <c r="G38" s="837">
        <f t="shared" ref="G38:G49" si="18">E38+F38</f>
        <v>0</v>
      </c>
      <c r="H38" s="386">
        <f t="shared" si="17"/>
        <v>1</v>
      </c>
      <c r="I38" s="419"/>
    </row>
    <row r="39" spans="1:9" ht="12" customHeight="1">
      <c r="A39" s="249"/>
      <c r="B39" s="260" t="str">
        <f t="shared" si="14"/>
        <v/>
      </c>
      <c r="C39" s="260" t="str">
        <f t="shared" si="15"/>
        <v/>
      </c>
      <c r="D39" s="260" t="str">
        <f t="shared" si="16"/>
        <v/>
      </c>
      <c r="E39" s="820"/>
      <c r="F39" s="834"/>
      <c r="G39" s="837">
        <f t="shared" si="18"/>
        <v>0</v>
      </c>
      <c r="H39" s="386">
        <f t="shared" si="17"/>
        <v>1</v>
      </c>
      <c r="I39" s="419"/>
    </row>
    <row r="40" spans="1:9" ht="12" customHeight="1">
      <c r="A40" s="249"/>
      <c r="B40" s="260" t="str">
        <f t="shared" si="14"/>
        <v/>
      </c>
      <c r="C40" s="260" t="str">
        <f t="shared" si="15"/>
        <v/>
      </c>
      <c r="D40" s="260" t="str">
        <f t="shared" si="16"/>
        <v/>
      </c>
      <c r="E40" s="261"/>
      <c r="F40" s="835"/>
      <c r="G40" s="837">
        <f t="shared" si="18"/>
        <v>0</v>
      </c>
      <c r="H40" s="386">
        <f t="shared" si="17"/>
        <v>1</v>
      </c>
      <c r="I40" s="419"/>
    </row>
    <row r="41" spans="1:9" ht="12" customHeight="1">
      <c r="A41" s="249"/>
      <c r="B41" s="260" t="str">
        <f t="shared" si="14"/>
        <v/>
      </c>
      <c r="C41" s="260" t="str">
        <f t="shared" si="15"/>
        <v/>
      </c>
      <c r="D41" s="260" t="str">
        <f t="shared" si="16"/>
        <v/>
      </c>
      <c r="E41" s="830"/>
      <c r="F41" s="836"/>
      <c r="G41" s="837">
        <f t="shared" si="18"/>
        <v>0</v>
      </c>
      <c r="H41" s="386">
        <f t="shared" si="17"/>
        <v>1</v>
      </c>
      <c r="I41" s="419"/>
    </row>
    <row r="42" spans="1:9" ht="12" customHeight="1">
      <c r="A42" s="249"/>
      <c r="B42" s="260" t="str">
        <f t="shared" si="14"/>
        <v/>
      </c>
      <c r="C42" s="260" t="str">
        <f t="shared" si="15"/>
        <v/>
      </c>
      <c r="D42" s="260" t="str">
        <f t="shared" si="16"/>
        <v/>
      </c>
      <c r="E42" s="264"/>
      <c r="F42" s="771"/>
      <c r="G42" s="837">
        <f t="shared" si="18"/>
        <v>0</v>
      </c>
      <c r="H42" s="386">
        <f t="shared" si="17"/>
        <v>1</v>
      </c>
      <c r="I42" s="419"/>
    </row>
    <row r="43" spans="1:9" ht="12" customHeight="1">
      <c r="A43" s="249"/>
      <c r="B43" s="260" t="str">
        <f t="shared" si="14"/>
        <v/>
      </c>
      <c r="C43" s="260" t="str">
        <f t="shared" si="15"/>
        <v/>
      </c>
      <c r="D43" s="260" t="str">
        <f t="shared" si="16"/>
        <v/>
      </c>
      <c r="E43" s="264"/>
      <c r="F43" s="771"/>
      <c r="G43" s="837">
        <f t="shared" si="18"/>
        <v>0</v>
      </c>
      <c r="H43" s="386">
        <f t="shared" si="17"/>
        <v>1</v>
      </c>
      <c r="I43" s="419"/>
    </row>
    <row r="44" spans="1:9" ht="12" customHeight="1">
      <c r="A44" s="249"/>
      <c r="B44" s="260" t="str">
        <f t="shared" si="14"/>
        <v/>
      </c>
      <c r="C44" s="260" t="str">
        <f t="shared" si="15"/>
        <v/>
      </c>
      <c r="D44" s="260" t="str">
        <f t="shared" si="16"/>
        <v/>
      </c>
      <c r="E44" s="264"/>
      <c r="F44" s="771"/>
      <c r="G44" s="837">
        <f t="shared" si="18"/>
        <v>0</v>
      </c>
      <c r="H44" s="386">
        <f t="shared" si="17"/>
        <v>1</v>
      </c>
      <c r="I44" s="419"/>
    </row>
    <row r="45" spans="1:9" ht="12" customHeight="1">
      <c r="A45" s="249"/>
      <c r="B45" s="260" t="str">
        <f t="shared" si="14"/>
        <v/>
      </c>
      <c r="C45" s="260" t="str">
        <f t="shared" si="15"/>
        <v/>
      </c>
      <c r="D45" s="260" t="str">
        <f t="shared" si="16"/>
        <v/>
      </c>
      <c r="E45" s="264"/>
      <c r="F45" s="771"/>
      <c r="G45" s="837">
        <f t="shared" si="18"/>
        <v>0</v>
      </c>
      <c r="H45" s="386">
        <f t="shared" si="17"/>
        <v>1</v>
      </c>
      <c r="I45" s="419"/>
    </row>
    <row r="46" spans="1:9" ht="12" customHeight="1">
      <c r="A46" s="249"/>
      <c r="B46" s="260" t="str">
        <f t="shared" si="14"/>
        <v/>
      </c>
      <c r="C46" s="260" t="str">
        <f t="shared" si="15"/>
        <v/>
      </c>
      <c r="D46" s="260" t="str">
        <f t="shared" si="16"/>
        <v/>
      </c>
      <c r="E46" s="264"/>
      <c r="F46" s="771"/>
      <c r="G46" s="837">
        <f t="shared" si="18"/>
        <v>0</v>
      </c>
      <c r="H46" s="386">
        <f t="shared" si="17"/>
        <v>1</v>
      </c>
      <c r="I46" s="419"/>
    </row>
    <row r="47" spans="1:9" ht="12" customHeight="1">
      <c r="A47" s="249"/>
      <c r="B47" s="260" t="str">
        <f t="shared" si="14"/>
        <v/>
      </c>
      <c r="C47" s="260" t="str">
        <f t="shared" si="15"/>
        <v/>
      </c>
      <c r="D47" s="260" t="str">
        <f t="shared" si="16"/>
        <v/>
      </c>
      <c r="E47" s="264"/>
      <c r="F47" s="771"/>
      <c r="G47" s="837">
        <f t="shared" si="18"/>
        <v>0</v>
      </c>
      <c r="H47" s="386">
        <f t="shared" si="17"/>
        <v>1</v>
      </c>
      <c r="I47" s="419"/>
    </row>
    <row r="48" spans="1:9" ht="12" customHeight="1">
      <c r="A48" s="249"/>
      <c r="B48" s="260" t="str">
        <f t="shared" si="14"/>
        <v/>
      </c>
      <c r="C48" s="260" t="str">
        <f t="shared" si="15"/>
        <v/>
      </c>
      <c r="D48" s="260" t="str">
        <f t="shared" si="16"/>
        <v/>
      </c>
      <c r="E48" s="264"/>
      <c r="F48" s="771"/>
      <c r="G48" s="837">
        <f t="shared" si="18"/>
        <v>0</v>
      </c>
      <c r="H48" s="386">
        <f t="shared" si="17"/>
        <v>1</v>
      </c>
      <c r="I48" s="419"/>
    </row>
    <row r="49" spans="1:9" ht="12" customHeight="1" thickBot="1">
      <c r="A49" s="257"/>
      <c r="B49" s="262" t="str">
        <f t="shared" si="14"/>
        <v/>
      </c>
      <c r="C49" s="262" t="str">
        <f t="shared" si="15"/>
        <v/>
      </c>
      <c r="D49" s="262" t="str">
        <f t="shared" si="16"/>
        <v/>
      </c>
      <c r="E49" s="277"/>
      <c r="F49" s="831"/>
      <c r="G49" s="838">
        <f t="shared" si="18"/>
        <v>0</v>
      </c>
      <c r="H49" s="387">
        <f t="shared" si="17"/>
        <v>1</v>
      </c>
      <c r="I49" s="426"/>
    </row>
    <row r="50" spans="1:9" ht="12" customHeight="1">
      <c r="A50" s="943" t="s">
        <v>512</v>
      </c>
      <c r="B50" s="944"/>
      <c r="C50" s="944"/>
      <c r="D50" s="944"/>
      <c r="E50" s="993"/>
      <c r="F50" s="993"/>
      <c r="G50" s="944"/>
      <c r="H50" s="944"/>
      <c r="I50" s="945"/>
    </row>
    <row r="51" spans="1:9" ht="12" customHeight="1">
      <c r="A51" s="247"/>
      <c r="B51" s="458" t="str">
        <f t="shared" ref="B51:B72" si="19">IF($A51="","",VLOOKUP($A51,licbarque97,3))</f>
        <v/>
      </c>
      <c r="C51" s="458" t="str">
        <f t="shared" ref="C51:C57" si="20">IF(A51="","",VLOOKUP(A51,licbarque97,6))</f>
        <v/>
      </c>
      <c r="D51" s="458" t="str">
        <f t="shared" ref="D51:D57" si="21">IF(A51="","",VLOOKUP(A51,licbarque97,5))</f>
        <v/>
      </c>
      <c r="E51" s="458"/>
      <c r="F51" s="776"/>
      <c r="G51" s="819">
        <f>E51+F51</f>
        <v>0</v>
      </c>
      <c r="H51" s="460">
        <f t="shared" ref="H51:H57" si="22">IF(G51="","",RANK(G51,$G$51:$G$57,1))</f>
        <v>1</v>
      </c>
      <c r="I51" s="461"/>
    </row>
    <row r="52" spans="1:9" ht="12" customHeight="1">
      <c r="A52" s="249"/>
      <c r="B52" s="458" t="str">
        <f t="shared" si="19"/>
        <v/>
      </c>
      <c r="C52" s="458" t="str">
        <f t="shared" si="20"/>
        <v/>
      </c>
      <c r="D52" s="458" t="str">
        <f t="shared" si="21"/>
        <v/>
      </c>
      <c r="E52" s="458"/>
      <c r="F52" s="776"/>
      <c r="G52" s="837">
        <f t="shared" ref="G52:G57" si="23">E52+F52</f>
        <v>0</v>
      </c>
      <c r="H52" s="424">
        <f t="shared" si="22"/>
        <v>1</v>
      </c>
      <c r="I52" s="462"/>
    </row>
    <row r="53" spans="1:9" ht="12" customHeight="1">
      <c r="A53" s="249"/>
      <c r="B53" s="458" t="str">
        <f t="shared" si="19"/>
        <v/>
      </c>
      <c r="C53" s="458" t="str">
        <f t="shared" si="20"/>
        <v/>
      </c>
      <c r="D53" s="458" t="str">
        <f t="shared" si="21"/>
        <v/>
      </c>
      <c r="E53" s="458"/>
      <c r="F53" s="776"/>
      <c r="G53" s="837">
        <f t="shared" si="23"/>
        <v>0</v>
      </c>
      <c r="H53" s="424">
        <f t="shared" si="22"/>
        <v>1</v>
      </c>
      <c r="I53" s="462"/>
    </row>
    <row r="54" spans="1:9" ht="12" customHeight="1">
      <c r="A54" s="249"/>
      <c r="B54" s="458" t="str">
        <f t="shared" si="19"/>
        <v/>
      </c>
      <c r="C54" s="458" t="str">
        <f t="shared" si="20"/>
        <v/>
      </c>
      <c r="D54" s="458" t="str">
        <f t="shared" si="21"/>
        <v/>
      </c>
      <c r="E54" s="458"/>
      <c r="F54" s="776"/>
      <c r="G54" s="837">
        <f t="shared" si="23"/>
        <v>0</v>
      </c>
      <c r="H54" s="424">
        <f t="shared" si="22"/>
        <v>1</v>
      </c>
      <c r="I54" s="462"/>
    </row>
    <row r="55" spans="1:9" ht="12" customHeight="1">
      <c r="A55" s="249"/>
      <c r="B55" s="458" t="str">
        <f t="shared" si="19"/>
        <v/>
      </c>
      <c r="C55" s="458" t="str">
        <f t="shared" si="20"/>
        <v/>
      </c>
      <c r="D55" s="458" t="str">
        <f t="shared" si="21"/>
        <v/>
      </c>
      <c r="E55" s="458"/>
      <c r="F55" s="776"/>
      <c r="G55" s="837">
        <f t="shared" si="23"/>
        <v>0</v>
      </c>
      <c r="H55" s="424">
        <f t="shared" si="22"/>
        <v>1</v>
      </c>
      <c r="I55" s="462"/>
    </row>
    <row r="56" spans="1:9" ht="12" customHeight="1">
      <c r="A56" s="249"/>
      <c r="B56" s="458" t="str">
        <f t="shared" si="19"/>
        <v/>
      </c>
      <c r="C56" s="458" t="str">
        <f t="shared" si="20"/>
        <v/>
      </c>
      <c r="D56" s="458" t="str">
        <f t="shared" si="21"/>
        <v/>
      </c>
      <c r="E56" s="458"/>
      <c r="F56" s="776"/>
      <c r="G56" s="837">
        <f t="shared" si="23"/>
        <v>0</v>
      </c>
      <c r="H56" s="424">
        <f t="shared" si="22"/>
        <v>1</v>
      </c>
      <c r="I56" s="462"/>
    </row>
    <row r="57" spans="1:9" ht="12" customHeight="1" thickBot="1">
      <c r="A57" s="257"/>
      <c r="B57" s="458" t="str">
        <f t="shared" si="19"/>
        <v/>
      </c>
      <c r="C57" s="458" t="str">
        <f t="shared" si="20"/>
        <v/>
      </c>
      <c r="D57" s="458" t="str">
        <f t="shared" si="21"/>
        <v/>
      </c>
      <c r="E57" s="458"/>
      <c r="F57" s="776"/>
      <c r="G57" s="838">
        <f t="shared" si="23"/>
        <v>0</v>
      </c>
      <c r="H57" s="828">
        <f t="shared" si="22"/>
        <v>1</v>
      </c>
      <c r="I57" s="829"/>
    </row>
    <row r="58" spans="1:9" ht="12" customHeight="1">
      <c r="A58" s="943" t="s">
        <v>513</v>
      </c>
      <c r="B58" s="944"/>
      <c r="C58" s="944"/>
      <c r="D58" s="944"/>
      <c r="E58" s="993"/>
      <c r="F58" s="993"/>
      <c r="G58" s="944"/>
      <c r="H58" s="944"/>
      <c r="I58" s="945"/>
    </row>
    <row r="59" spans="1:9" ht="12" customHeight="1">
      <c r="A59" s="249"/>
      <c r="B59" s="260" t="str">
        <f t="shared" si="19"/>
        <v/>
      </c>
      <c r="C59" s="260" t="str">
        <f t="shared" ref="C59:C72" si="24">IF(A59="","",VLOOKUP(A59,licbarque97,6))</f>
        <v/>
      </c>
      <c r="D59" s="260" t="str">
        <f t="shared" ref="D59:D72" si="25">IF(A59="","",VLOOKUP(A59,licbarque97,5))</f>
        <v/>
      </c>
      <c r="E59" s="260"/>
      <c r="F59" s="771"/>
      <c r="G59" s="819">
        <f>E59+F59</f>
        <v>0</v>
      </c>
      <c r="H59" s="386">
        <f>IF(G59="","",RANK(G59,$G$59:$G$72,1))</f>
        <v>1</v>
      </c>
      <c r="I59" s="419"/>
    </row>
    <row r="60" spans="1:9" ht="12" customHeight="1">
      <c r="A60" s="249"/>
      <c r="B60" s="260" t="str">
        <f t="shared" si="19"/>
        <v/>
      </c>
      <c r="C60" s="260" t="str">
        <f t="shared" si="24"/>
        <v/>
      </c>
      <c r="D60" s="260" t="str">
        <f t="shared" si="25"/>
        <v/>
      </c>
      <c r="E60" s="260"/>
      <c r="F60" s="771"/>
      <c r="G60" s="837">
        <f t="shared" ref="G60:G72" si="26">E60+F60</f>
        <v>0</v>
      </c>
      <c r="H60" s="386">
        <f t="shared" ref="H60:H72" si="27">IF(G60="","",RANK(G60,$G$59:$G$72,1))</f>
        <v>1</v>
      </c>
      <c r="I60" s="419"/>
    </row>
    <row r="61" spans="1:9" ht="12" customHeight="1">
      <c r="A61" s="249"/>
      <c r="B61" s="260" t="str">
        <f t="shared" si="19"/>
        <v/>
      </c>
      <c r="C61" s="260" t="str">
        <f t="shared" si="24"/>
        <v/>
      </c>
      <c r="D61" s="260" t="str">
        <f t="shared" si="25"/>
        <v/>
      </c>
      <c r="E61" s="260"/>
      <c r="F61" s="771"/>
      <c r="G61" s="837">
        <f t="shared" si="26"/>
        <v>0</v>
      </c>
      <c r="H61" s="386">
        <f t="shared" si="27"/>
        <v>1</v>
      </c>
      <c r="I61" s="419"/>
    </row>
    <row r="62" spans="1:9" ht="12" customHeight="1">
      <c r="A62" s="249"/>
      <c r="B62" s="260" t="str">
        <f t="shared" si="19"/>
        <v/>
      </c>
      <c r="C62" s="260" t="str">
        <f t="shared" si="24"/>
        <v/>
      </c>
      <c r="D62" s="260" t="str">
        <f t="shared" si="25"/>
        <v/>
      </c>
      <c r="E62" s="260"/>
      <c r="F62" s="771"/>
      <c r="G62" s="837">
        <f t="shared" si="26"/>
        <v>0</v>
      </c>
      <c r="H62" s="386">
        <f t="shared" si="27"/>
        <v>1</v>
      </c>
      <c r="I62" s="419"/>
    </row>
    <row r="63" spans="1:9" ht="12" customHeight="1">
      <c r="A63" s="249"/>
      <c r="B63" s="260" t="str">
        <f t="shared" si="19"/>
        <v/>
      </c>
      <c r="C63" s="260" t="str">
        <f t="shared" si="24"/>
        <v/>
      </c>
      <c r="D63" s="260" t="str">
        <f t="shared" si="25"/>
        <v/>
      </c>
      <c r="E63" s="260"/>
      <c r="F63" s="771"/>
      <c r="G63" s="837">
        <f t="shared" si="26"/>
        <v>0</v>
      </c>
      <c r="H63" s="386">
        <f t="shared" si="27"/>
        <v>1</v>
      </c>
      <c r="I63" s="419"/>
    </row>
    <row r="64" spans="1:9" ht="12" customHeight="1">
      <c r="A64" s="249"/>
      <c r="B64" s="260" t="str">
        <f t="shared" si="19"/>
        <v/>
      </c>
      <c r="C64" s="260" t="str">
        <f t="shared" si="24"/>
        <v/>
      </c>
      <c r="D64" s="260" t="str">
        <f t="shared" si="25"/>
        <v/>
      </c>
      <c r="E64" s="260"/>
      <c r="F64" s="771"/>
      <c r="G64" s="837">
        <f t="shared" si="26"/>
        <v>0</v>
      </c>
      <c r="H64" s="386">
        <f t="shared" si="27"/>
        <v>1</v>
      </c>
      <c r="I64" s="419"/>
    </row>
    <row r="65" spans="1:9" ht="12" customHeight="1">
      <c r="A65" s="249"/>
      <c r="B65" s="260" t="str">
        <f t="shared" si="19"/>
        <v/>
      </c>
      <c r="C65" s="260" t="str">
        <f t="shared" si="24"/>
        <v/>
      </c>
      <c r="D65" s="260" t="str">
        <f t="shared" si="25"/>
        <v/>
      </c>
      <c r="E65" s="260"/>
      <c r="F65" s="771"/>
      <c r="G65" s="837">
        <f t="shared" si="26"/>
        <v>0</v>
      </c>
      <c r="H65" s="386">
        <f t="shared" si="27"/>
        <v>1</v>
      </c>
      <c r="I65" s="419"/>
    </row>
    <row r="66" spans="1:9" ht="12" customHeight="1">
      <c r="A66" s="249"/>
      <c r="B66" s="260" t="str">
        <f t="shared" si="19"/>
        <v/>
      </c>
      <c r="C66" s="260" t="str">
        <f t="shared" si="24"/>
        <v/>
      </c>
      <c r="D66" s="260" t="str">
        <f t="shared" si="25"/>
        <v/>
      </c>
      <c r="E66" s="260"/>
      <c r="F66" s="771"/>
      <c r="G66" s="837">
        <f t="shared" si="26"/>
        <v>0</v>
      </c>
      <c r="H66" s="386">
        <f t="shared" si="27"/>
        <v>1</v>
      </c>
      <c r="I66" s="419"/>
    </row>
    <row r="67" spans="1:9" ht="12" customHeight="1">
      <c r="A67" s="249"/>
      <c r="B67" s="260" t="str">
        <f t="shared" si="19"/>
        <v/>
      </c>
      <c r="C67" s="260" t="str">
        <f t="shared" si="24"/>
        <v/>
      </c>
      <c r="D67" s="260" t="str">
        <f t="shared" si="25"/>
        <v/>
      </c>
      <c r="E67" s="260"/>
      <c r="F67" s="771"/>
      <c r="G67" s="837">
        <f t="shared" si="26"/>
        <v>0</v>
      </c>
      <c r="H67" s="386">
        <f t="shared" si="27"/>
        <v>1</v>
      </c>
      <c r="I67" s="419"/>
    </row>
    <row r="68" spans="1:9" ht="12" customHeight="1">
      <c r="A68" s="249"/>
      <c r="B68" s="260" t="str">
        <f t="shared" si="19"/>
        <v/>
      </c>
      <c r="C68" s="260" t="str">
        <f t="shared" si="24"/>
        <v/>
      </c>
      <c r="D68" s="260" t="str">
        <f t="shared" si="25"/>
        <v/>
      </c>
      <c r="E68" s="260"/>
      <c r="F68" s="771"/>
      <c r="G68" s="837">
        <f t="shared" si="26"/>
        <v>0</v>
      </c>
      <c r="H68" s="386">
        <f t="shared" si="27"/>
        <v>1</v>
      </c>
      <c r="I68" s="419"/>
    </row>
    <row r="69" spans="1:9" ht="12" customHeight="1">
      <c r="A69" s="249"/>
      <c r="B69" s="260" t="str">
        <f t="shared" si="19"/>
        <v/>
      </c>
      <c r="C69" s="260" t="str">
        <f t="shared" si="24"/>
        <v/>
      </c>
      <c r="D69" s="260" t="str">
        <f t="shared" si="25"/>
        <v/>
      </c>
      <c r="E69" s="260"/>
      <c r="F69" s="771"/>
      <c r="G69" s="837">
        <f t="shared" si="26"/>
        <v>0</v>
      </c>
      <c r="H69" s="386">
        <f t="shared" si="27"/>
        <v>1</v>
      </c>
      <c r="I69" s="419"/>
    </row>
    <row r="70" spans="1:9" ht="12" customHeight="1">
      <c r="A70" s="249"/>
      <c r="B70" s="260" t="str">
        <f t="shared" si="19"/>
        <v/>
      </c>
      <c r="C70" s="260" t="str">
        <f t="shared" si="24"/>
        <v/>
      </c>
      <c r="D70" s="260" t="str">
        <f t="shared" si="25"/>
        <v/>
      </c>
      <c r="E70" s="260"/>
      <c r="F70" s="771"/>
      <c r="G70" s="837">
        <f t="shared" si="26"/>
        <v>0</v>
      </c>
      <c r="H70" s="386">
        <f t="shared" si="27"/>
        <v>1</v>
      </c>
      <c r="I70" s="429"/>
    </row>
    <row r="71" spans="1:9" ht="12" customHeight="1">
      <c r="A71" s="249"/>
      <c r="B71" s="260" t="str">
        <f t="shared" si="19"/>
        <v/>
      </c>
      <c r="C71" s="260" t="str">
        <f t="shared" si="24"/>
        <v/>
      </c>
      <c r="D71" s="260" t="str">
        <f t="shared" si="25"/>
        <v/>
      </c>
      <c r="E71" s="260"/>
      <c r="F71" s="771"/>
      <c r="G71" s="837">
        <f t="shared" si="26"/>
        <v>0</v>
      </c>
      <c r="H71" s="386">
        <f t="shared" si="27"/>
        <v>1</v>
      </c>
      <c r="I71" s="419"/>
    </row>
    <row r="72" spans="1:9" ht="12" customHeight="1" thickBot="1">
      <c r="A72" s="257"/>
      <c r="B72" s="260" t="str">
        <f t="shared" si="19"/>
        <v/>
      </c>
      <c r="C72" s="260" t="str">
        <f t="shared" si="24"/>
        <v/>
      </c>
      <c r="D72" s="260" t="str">
        <f t="shared" si="25"/>
        <v/>
      </c>
      <c r="E72" s="260"/>
      <c r="F72" s="771"/>
      <c r="G72" s="838">
        <f t="shared" si="26"/>
        <v>0</v>
      </c>
      <c r="H72" s="386">
        <f t="shared" si="27"/>
        <v>1</v>
      </c>
      <c r="I72" s="426"/>
    </row>
    <row r="73" spans="1:9" ht="12" customHeight="1" thickBot="1">
      <c r="A73" s="943" t="s">
        <v>514</v>
      </c>
      <c r="B73" s="944"/>
      <c r="C73" s="944"/>
      <c r="D73" s="944"/>
      <c r="E73" s="993"/>
      <c r="F73" s="993"/>
      <c r="G73" s="944"/>
      <c r="H73" s="944"/>
      <c r="I73" s="945"/>
    </row>
    <row r="74" spans="1:9" ht="12" customHeight="1">
      <c r="A74" s="247"/>
      <c r="B74" s="459" t="str">
        <f t="shared" ref="B74:B84" si="28">IF($A74="","",VLOOKUP($A74,licbarque97,3))</f>
        <v/>
      </c>
      <c r="C74" s="459" t="str">
        <f t="shared" ref="C74:C84" si="29">IF(A74="","",VLOOKUP(A74,licbarque97,6))</f>
        <v/>
      </c>
      <c r="D74" s="459" t="str">
        <f t="shared" ref="D74:D84" si="30">IF(A74="","",VLOOKUP(A74,licbarque97,5))</f>
        <v/>
      </c>
      <c r="E74" s="817"/>
      <c r="F74" s="818"/>
      <c r="G74" s="819">
        <f>E74+F74</f>
        <v>0</v>
      </c>
      <c r="H74" s="460">
        <f>IF(G74="","",RANK(G74,$G$74:$G$84,1))</f>
        <v>1</v>
      </c>
      <c r="I74" s="461"/>
    </row>
    <row r="75" spans="1:9" ht="12" customHeight="1">
      <c r="A75" s="249"/>
      <c r="B75" s="459" t="str">
        <f t="shared" si="28"/>
        <v/>
      </c>
      <c r="C75" s="459" t="str">
        <f t="shared" si="29"/>
        <v/>
      </c>
      <c r="D75" s="459" t="str">
        <f t="shared" si="30"/>
        <v/>
      </c>
      <c r="E75" s="820"/>
      <c r="F75" s="821"/>
      <c r="G75" s="837">
        <f t="shared" ref="G75:G84" si="31">E75+F75</f>
        <v>0</v>
      </c>
      <c r="H75" s="460">
        <f t="shared" ref="H75:H84" si="32">IF(G75="","",RANK(G75,$G$74:$G$84,1))</f>
        <v>1</v>
      </c>
      <c r="I75" s="462"/>
    </row>
    <row r="76" spans="1:9" ht="12" customHeight="1">
      <c r="A76" s="249"/>
      <c r="B76" s="459" t="str">
        <f t="shared" si="28"/>
        <v/>
      </c>
      <c r="C76" s="459" t="str">
        <f t="shared" si="29"/>
        <v/>
      </c>
      <c r="D76" s="459" t="str">
        <f t="shared" si="30"/>
        <v/>
      </c>
      <c r="E76" s="820"/>
      <c r="F76" s="821"/>
      <c r="G76" s="837">
        <f t="shared" si="31"/>
        <v>0</v>
      </c>
      <c r="H76" s="460">
        <f t="shared" si="32"/>
        <v>1</v>
      </c>
      <c r="I76" s="462"/>
    </row>
    <row r="77" spans="1:9" ht="12" customHeight="1">
      <c r="A77" s="249"/>
      <c r="B77" s="459" t="str">
        <f t="shared" si="28"/>
        <v/>
      </c>
      <c r="C77" s="459" t="str">
        <f t="shared" si="29"/>
        <v/>
      </c>
      <c r="D77" s="459" t="str">
        <f t="shared" si="30"/>
        <v/>
      </c>
      <c r="E77" s="820"/>
      <c r="F77" s="821"/>
      <c r="G77" s="837">
        <f t="shared" si="31"/>
        <v>0</v>
      </c>
      <c r="H77" s="460">
        <f t="shared" si="32"/>
        <v>1</v>
      </c>
      <c r="I77" s="462"/>
    </row>
    <row r="78" spans="1:9" ht="12" customHeight="1">
      <c r="A78" s="249"/>
      <c r="B78" s="459" t="str">
        <f t="shared" si="28"/>
        <v/>
      </c>
      <c r="C78" s="459" t="str">
        <f t="shared" si="29"/>
        <v/>
      </c>
      <c r="D78" s="459" t="str">
        <f t="shared" si="30"/>
        <v/>
      </c>
      <c r="E78" s="820"/>
      <c r="F78" s="821"/>
      <c r="G78" s="837">
        <f t="shared" si="31"/>
        <v>0</v>
      </c>
      <c r="H78" s="460">
        <f t="shared" si="32"/>
        <v>1</v>
      </c>
      <c r="I78" s="462"/>
    </row>
    <row r="79" spans="1:9" ht="12" customHeight="1">
      <c r="A79" s="249"/>
      <c r="B79" s="459" t="str">
        <f t="shared" si="28"/>
        <v/>
      </c>
      <c r="C79" s="459" t="str">
        <f t="shared" si="29"/>
        <v/>
      </c>
      <c r="D79" s="459" t="str">
        <f t="shared" si="30"/>
        <v/>
      </c>
      <c r="E79" s="820"/>
      <c r="F79" s="821"/>
      <c r="G79" s="837">
        <f t="shared" si="31"/>
        <v>0</v>
      </c>
      <c r="H79" s="460">
        <f t="shared" si="32"/>
        <v>1</v>
      </c>
      <c r="I79" s="462"/>
    </row>
    <row r="80" spans="1:9" ht="12" customHeight="1">
      <c r="A80" s="249"/>
      <c r="B80" s="459" t="str">
        <f t="shared" si="28"/>
        <v/>
      </c>
      <c r="C80" s="459" t="str">
        <f t="shared" si="29"/>
        <v/>
      </c>
      <c r="D80" s="459" t="str">
        <f t="shared" si="30"/>
        <v/>
      </c>
      <c r="E80" s="820"/>
      <c r="F80" s="821"/>
      <c r="G80" s="837">
        <f t="shared" si="31"/>
        <v>0</v>
      </c>
      <c r="H80" s="460">
        <f t="shared" si="32"/>
        <v>1</v>
      </c>
      <c r="I80" s="462"/>
    </row>
    <row r="81" spans="1:9" ht="12" customHeight="1">
      <c r="A81" s="249"/>
      <c r="B81" s="459" t="str">
        <f t="shared" si="28"/>
        <v/>
      </c>
      <c r="C81" s="459" t="str">
        <f t="shared" si="29"/>
        <v/>
      </c>
      <c r="D81" s="459" t="str">
        <f t="shared" si="30"/>
        <v/>
      </c>
      <c r="E81" s="820"/>
      <c r="F81" s="821"/>
      <c r="G81" s="837">
        <f t="shared" si="31"/>
        <v>0</v>
      </c>
      <c r="H81" s="460">
        <f t="shared" si="32"/>
        <v>1</v>
      </c>
      <c r="I81" s="462"/>
    </row>
    <row r="82" spans="1:9" ht="12" customHeight="1">
      <c r="A82" s="249"/>
      <c r="B82" s="459" t="str">
        <f t="shared" si="28"/>
        <v/>
      </c>
      <c r="C82" s="459" t="str">
        <f t="shared" si="29"/>
        <v/>
      </c>
      <c r="D82" s="459" t="str">
        <f t="shared" si="30"/>
        <v/>
      </c>
      <c r="E82" s="820"/>
      <c r="F82" s="821"/>
      <c r="G82" s="837">
        <f t="shared" si="31"/>
        <v>0</v>
      </c>
      <c r="H82" s="460">
        <f t="shared" si="32"/>
        <v>1</v>
      </c>
      <c r="I82" s="462"/>
    </row>
    <row r="83" spans="1:9" ht="12" customHeight="1">
      <c r="A83" s="249"/>
      <c r="B83" s="459" t="str">
        <f t="shared" si="28"/>
        <v/>
      </c>
      <c r="C83" s="459" t="str">
        <f t="shared" si="29"/>
        <v/>
      </c>
      <c r="D83" s="459" t="str">
        <f t="shared" si="30"/>
        <v/>
      </c>
      <c r="E83" s="820"/>
      <c r="F83" s="821"/>
      <c r="G83" s="837">
        <f t="shared" si="31"/>
        <v>0</v>
      </c>
      <c r="H83" s="460">
        <f t="shared" si="32"/>
        <v>1</v>
      </c>
      <c r="I83" s="462"/>
    </row>
    <row r="84" spans="1:9" ht="12" customHeight="1" thickBot="1">
      <c r="A84" s="257"/>
      <c r="B84" s="459" t="str">
        <f t="shared" si="28"/>
        <v/>
      </c>
      <c r="C84" s="459" t="str">
        <f t="shared" si="29"/>
        <v/>
      </c>
      <c r="D84" s="459" t="str">
        <f t="shared" si="30"/>
        <v/>
      </c>
      <c r="E84" s="820"/>
      <c r="F84" s="821"/>
      <c r="G84" s="837">
        <f t="shared" si="31"/>
        <v>0</v>
      </c>
      <c r="H84" s="460">
        <f t="shared" si="32"/>
        <v>1</v>
      </c>
      <c r="I84" s="829"/>
    </row>
  </sheetData>
  <mergeCells count="8">
    <mergeCell ref="A73:I73"/>
    <mergeCell ref="A58:I58"/>
    <mergeCell ref="A1:I1"/>
    <mergeCell ref="A3:I3"/>
    <mergeCell ref="A14:I14"/>
    <mergeCell ref="A27:I27"/>
    <mergeCell ref="A36:I36"/>
    <mergeCell ref="A50:I50"/>
  </mergeCells>
  <printOptions horizontalCentered="1"/>
  <pageMargins left="0.25" right="0.25" top="0.75" bottom="0.75" header="0.3" footer="0.3"/>
  <pageSetup paperSize="9" orientation="landscape" horizontalDpi="300" verticalDpi="300" r:id="rId1"/>
  <headerFooter>
    <oddFooter xml:space="preserve">&amp;L&amp;"Arial,Gras"&amp;12&amp;F  /  &amp;A&amp;C&amp;P/&amp;N&amp;R&amp;KFF0000Edition du:&amp;D_&amp;T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2">
    <tabColor rgb="FF00B0F0"/>
    <pageSetUpPr fitToPage="1"/>
  </sheetPr>
  <dimension ref="A1:AG32"/>
  <sheetViews>
    <sheetView showZeros="0" topLeftCell="F1" zoomScaleSheetLayoutView="106" workbookViewId="0">
      <selection activeCell="M19" sqref="M19"/>
    </sheetView>
  </sheetViews>
  <sheetFormatPr baseColWidth="10" defaultColWidth="11.44140625" defaultRowHeight="12" customHeight="1"/>
  <cols>
    <col min="1" max="3" width="4.21875" style="269" customWidth="1"/>
    <col min="4" max="4" width="4.21875" style="244" customWidth="1"/>
    <col min="5" max="5" width="17.77734375" style="333" customWidth="1"/>
    <col min="6" max="6" width="4" style="270" customWidth="1"/>
    <col min="7" max="7" width="17.77734375" style="333" customWidth="1"/>
    <col min="8" max="8" width="4.21875" style="270" customWidth="1"/>
    <col min="9" max="9" width="17.77734375" style="333" customWidth="1"/>
    <col min="10" max="10" width="3.77734375" style="270" customWidth="1"/>
    <col min="11" max="11" width="17.77734375" style="333" customWidth="1"/>
    <col min="12" max="12" width="2.77734375" style="270" customWidth="1"/>
    <col min="13" max="13" width="5.21875" style="337" customWidth="1"/>
    <col min="14" max="16" width="7.77734375" style="333" customWidth="1"/>
    <col min="17" max="17" width="9.21875" style="246" customWidth="1"/>
    <col min="18" max="18" width="9.77734375" style="357" customWidth="1"/>
    <col min="19" max="19" width="7.77734375" style="358" customWidth="1"/>
    <col min="20" max="20" width="11.44140625" style="243"/>
    <col min="21" max="21" width="11.44140625" style="241"/>
    <col min="22" max="22" width="13.44140625" style="242" customWidth="1"/>
    <col min="23" max="16384" width="11.44140625" style="242"/>
  </cols>
  <sheetData>
    <row r="1" spans="1:33" ht="25.05" customHeight="1">
      <c r="A1" s="946" t="str">
        <f ca="1">MID(CELL("filename",$A$1),FIND("]",CELL("filename",$A$1))+1,32)&amp;" "&amp;AN</f>
        <v>St Romain 4 2026</v>
      </c>
      <c r="B1" s="947"/>
      <c r="C1" s="947"/>
      <c r="D1" s="947"/>
      <c r="E1" s="947"/>
      <c r="F1" s="947"/>
      <c r="G1" s="947"/>
      <c r="H1" s="947"/>
      <c r="I1" s="947"/>
      <c r="J1" s="947"/>
      <c r="K1" s="947"/>
      <c r="L1" s="947"/>
      <c r="M1" s="947"/>
      <c r="N1" s="947"/>
      <c r="O1" s="947"/>
      <c r="P1" s="947"/>
      <c r="Q1" s="947"/>
      <c r="R1" s="947"/>
      <c r="S1" s="948"/>
      <c r="T1" s="240"/>
    </row>
    <row r="2" spans="1:33" s="319" customFormat="1" ht="15" customHeight="1" thickBot="1">
      <c r="A2" s="372" t="s">
        <v>666</v>
      </c>
      <c r="B2" s="373" t="s">
        <v>25</v>
      </c>
      <c r="C2" s="373" t="s">
        <v>563</v>
      </c>
      <c r="D2" s="374" t="s">
        <v>564</v>
      </c>
      <c r="E2" s="375" t="s">
        <v>668</v>
      </c>
      <c r="F2" s="374" t="s">
        <v>669</v>
      </c>
      <c r="G2" s="375" t="s">
        <v>670</v>
      </c>
      <c r="H2" s="374" t="s">
        <v>669</v>
      </c>
      <c r="I2" s="375" t="s">
        <v>682</v>
      </c>
      <c r="J2" s="374" t="s">
        <v>669</v>
      </c>
      <c r="K2" s="375" t="s">
        <v>683</v>
      </c>
      <c r="L2" s="374" t="s">
        <v>669</v>
      </c>
      <c r="M2" s="375" t="s">
        <v>672</v>
      </c>
      <c r="N2" s="376" t="s">
        <v>673</v>
      </c>
      <c r="O2" s="375" t="s">
        <v>680</v>
      </c>
      <c r="P2" s="376" t="s">
        <v>681</v>
      </c>
      <c r="Q2" s="450" t="s">
        <v>684</v>
      </c>
      <c r="R2" s="356" t="s">
        <v>557</v>
      </c>
      <c r="S2" s="355" t="s">
        <v>630</v>
      </c>
      <c r="T2" s="320"/>
      <c r="U2" s="318"/>
    </row>
    <row r="3" spans="1:33" s="245" customFormat="1" ht="20.100000000000001" customHeight="1">
      <c r="A3" s="943" t="s">
        <v>515</v>
      </c>
      <c r="B3" s="944"/>
      <c r="C3" s="944"/>
      <c r="D3" s="944"/>
      <c r="E3" s="944"/>
      <c r="F3" s="944"/>
      <c r="G3" s="944"/>
      <c r="H3" s="944"/>
      <c r="I3" s="944"/>
      <c r="J3" s="944"/>
      <c r="K3" s="944"/>
      <c r="L3" s="944"/>
      <c r="M3" s="944"/>
      <c r="N3" s="944"/>
      <c r="O3" s="944"/>
      <c r="P3" s="944"/>
      <c r="Q3" s="944"/>
      <c r="R3" s="944"/>
      <c r="S3" s="945"/>
      <c r="T3" s="243"/>
      <c r="U3" s="273"/>
    </row>
    <row r="4" spans="1:33" s="313" customFormat="1" ht="13.05" customHeight="1">
      <c r="A4" s="307"/>
      <c r="B4" s="308"/>
      <c r="C4" s="308"/>
      <c r="D4" s="309"/>
      <c r="E4" s="341" t="str">
        <f t="shared" ref="E4:E7" si="0">IF($A4="","",VLOOKUP($A4,licbarque97,3))</f>
        <v/>
      </c>
      <c r="F4" s="317" t="str">
        <f t="shared" ref="F4:F7" si="1">IF($A4="","",VLOOKUP($A4,licbarque97,6))</f>
        <v/>
      </c>
      <c r="G4" s="330" t="str">
        <f t="shared" ref="G4:G7" si="2">IF($B4="","",VLOOKUP($B4,licbarque97,3))</f>
        <v/>
      </c>
      <c r="H4" s="310" t="str">
        <f t="shared" ref="H4:H7" si="3">IF($B4="","",VLOOKUP($B4,licbarque97,6))</f>
        <v/>
      </c>
      <c r="I4" s="330" t="str">
        <f t="shared" ref="I4:I7" si="4">IF($C4="","",VLOOKUP($C4,licbarque97,3))</f>
        <v/>
      </c>
      <c r="J4" s="310" t="str">
        <f t="shared" ref="J4:J7" si="5">IF($C4="","",VLOOKUP($C4,licbarque97,6))</f>
        <v/>
      </c>
      <c r="K4" s="330" t="str">
        <f t="shared" ref="K4:K7" si="6">IF($D4="","",VLOOKUP($D4,licbarque97,3))</f>
        <v/>
      </c>
      <c r="L4" s="310" t="str">
        <f t="shared" ref="L4:L7" si="7">IF($D4="","",VLOOKUP($D4,licbarque97,6))</f>
        <v/>
      </c>
      <c r="M4" s="330"/>
      <c r="N4" s="330" t="str">
        <f t="shared" ref="N4:N7" si="8">IF($B4="","",VLOOKUP($B4,licbarque97,5))</f>
        <v/>
      </c>
      <c r="O4" s="330" t="str">
        <f t="shared" ref="O4:O7" si="9">IF($C4="","",VLOOKUP($C4,licbarque97,5))</f>
        <v/>
      </c>
      <c r="P4" s="334" t="str">
        <f t="shared" ref="P4:P7" si="10">IF($D4="","",VLOOKUP($D4,licbarque97,5))</f>
        <v/>
      </c>
      <c r="Q4" s="642"/>
      <c r="R4" s="365" t="str">
        <f>IF($Q4="","",RANK($Q4,$Q$4:$Q$7,1))</f>
        <v/>
      </c>
      <c r="S4" s="359"/>
      <c r="T4" s="311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  <c r="AG4" s="312"/>
    </row>
    <row r="5" spans="1:33" s="313" customFormat="1" ht="13.05" customHeight="1">
      <c r="A5" s="338"/>
      <c r="B5" s="339"/>
      <c r="C5" s="339"/>
      <c r="D5" s="340"/>
      <c r="E5" s="341" t="str">
        <f t="shared" si="0"/>
        <v/>
      </c>
      <c r="F5" s="317" t="str">
        <f t="shared" si="1"/>
        <v/>
      </c>
      <c r="G5" s="331" t="str">
        <f t="shared" si="2"/>
        <v/>
      </c>
      <c r="H5" s="788" t="str">
        <f t="shared" si="3"/>
        <v/>
      </c>
      <c r="I5" s="789" t="str">
        <f t="shared" si="4"/>
        <v/>
      </c>
      <c r="J5" s="788" t="str">
        <f t="shared" si="5"/>
        <v/>
      </c>
      <c r="K5" s="789" t="str">
        <f t="shared" si="6"/>
        <v/>
      </c>
      <c r="L5" s="788" t="str">
        <f t="shared" si="7"/>
        <v/>
      </c>
      <c r="M5" s="789"/>
      <c r="N5" s="789" t="str">
        <f t="shared" si="8"/>
        <v/>
      </c>
      <c r="O5" s="789" t="str">
        <f t="shared" si="9"/>
        <v/>
      </c>
      <c r="P5" s="335" t="str">
        <f t="shared" si="10"/>
        <v/>
      </c>
      <c r="Q5" s="643"/>
      <c r="R5" s="367" t="str">
        <f t="shared" ref="R5:R7" si="11">IF($Q5="","",RANK($Q5,$Q$4:$Q$7,1))</f>
        <v/>
      </c>
      <c r="S5" s="360"/>
      <c r="T5" s="311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</row>
    <row r="6" spans="1:33" s="313" customFormat="1" ht="13.05" customHeight="1">
      <c r="A6" s="338"/>
      <c r="B6" s="339"/>
      <c r="C6" s="339"/>
      <c r="D6" s="340"/>
      <c r="E6" s="341" t="str">
        <f t="shared" si="0"/>
        <v/>
      </c>
      <c r="F6" s="317" t="str">
        <f t="shared" si="1"/>
        <v/>
      </c>
      <c r="G6" s="331" t="str">
        <f t="shared" si="2"/>
        <v/>
      </c>
      <c r="H6" s="310" t="str">
        <f t="shared" si="3"/>
        <v/>
      </c>
      <c r="I6" s="330" t="str">
        <f t="shared" si="4"/>
        <v/>
      </c>
      <c r="J6" s="310" t="str">
        <f t="shared" si="5"/>
        <v/>
      </c>
      <c r="K6" s="330" t="str">
        <f t="shared" si="6"/>
        <v/>
      </c>
      <c r="L6" s="310" t="str">
        <f t="shared" si="7"/>
        <v/>
      </c>
      <c r="M6" s="330"/>
      <c r="N6" s="330" t="str">
        <f t="shared" si="8"/>
        <v/>
      </c>
      <c r="O6" s="330" t="str">
        <f t="shared" si="9"/>
        <v/>
      </c>
      <c r="P6" s="335" t="str">
        <f t="shared" si="10"/>
        <v/>
      </c>
      <c r="Q6" s="643"/>
      <c r="R6" s="367" t="str">
        <f t="shared" si="11"/>
        <v/>
      </c>
      <c r="S6" s="360"/>
      <c r="T6" s="311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</row>
    <row r="7" spans="1:33" s="313" customFormat="1" ht="13.05" customHeight="1" thickBot="1">
      <c r="A7" s="338"/>
      <c r="B7" s="339"/>
      <c r="C7" s="339"/>
      <c r="D7" s="340"/>
      <c r="E7" s="341" t="str">
        <f t="shared" si="0"/>
        <v/>
      </c>
      <c r="F7" s="317" t="str">
        <f t="shared" si="1"/>
        <v/>
      </c>
      <c r="G7" s="332" t="str">
        <f t="shared" si="2"/>
        <v/>
      </c>
      <c r="H7" s="324" t="str">
        <f t="shared" si="3"/>
        <v/>
      </c>
      <c r="I7" s="332" t="str">
        <f t="shared" si="4"/>
        <v/>
      </c>
      <c r="J7" s="324" t="str">
        <f t="shared" si="5"/>
        <v/>
      </c>
      <c r="K7" s="332" t="str">
        <f t="shared" si="6"/>
        <v/>
      </c>
      <c r="L7" s="324" t="str">
        <f t="shared" si="7"/>
        <v/>
      </c>
      <c r="M7" s="332"/>
      <c r="N7" s="332" t="str">
        <f t="shared" si="8"/>
        <v/>
      </c>
      <c r="O7" s="332" t="str">
        <f t="shared" si="9"/>
        <v/>
      </c>
      <c r="P7" s="336" t="str">
        <f t="shared" si="10"/>
        <v/>
      </c>
      <c r="Q7" s="786"/>
      <c r="R7" s="368" t="str">
        <f t="shared" si="11"/>
        <v/>
      </c>
      <c r="S7" s="360"/>
      <c r="T7" s="311"/>
      <c r="U7" s="312"/>
      <c r="V7" s="312"/>
      <c r="W7" s="312"/>
      <c r="X7" s="312"/>
      <c r="Y7" s="312"/>
      <c r="Z7" s="312"/>
      <c r="AA7" s="312"/>
      <c r="AB7" s="312"/>
      <c r="AC7" s="312"/>
      <c r="AD7" s="312"/>
      <c r="AE7" s="312"/>
      <c r="AF7" s="312"/>
      <c r="AG7" s="312"/>
    </row>
    <row r="8" spans="1:33" s="245" customFormat="1" ht="20.100000000000001" customHeight="1">
      <c r="A8" s="943" t="s">
        <v>508</v>
      </c>
      <c r="B8" s="944"/>
      <c r="C8" s="944"/>
      <c r="D8" s="944"/>
      <c r="E8" s="944"/>
      <c r="F8" s="944"/>
      <c r="G8" s="944"/>
      <c r="H8" s="944"/>
      <c r="I8" s="944"/>
      <c r="J8" s="944"/>
      <c r="K8" s="944"/>
      <c r="L8" s="944"/>
      <c r="M8" s="944"/>
      <c r="N8" s="944"/>
      <c r="O8" s="944"/>
      <c r="P8" s="944"/>
      <c r="Q8" s="944"/>
      <c r="R8" s="944"/>
      <c r="S8" s="945"/>
      <c r="T8" s="243"/>
      <c r="U8" s="273"/>
    </row>
    <row r="9" spans="1:33" s="313" customFormat="1" ht="13.05" customHeight="1">
      <c r="A9" s="531"/>
      <c r="B9" s="532"/>
      <c r="C9" s="532"/>
      <c r="D9" s="533"/>
      <c r="E9" s="330" t="str">
        <f t="shared" ref="E9:E12" si="12">IF($A9="","",VLOOKUP($A9,licbarque97,3))</f>
        <v/>
      </c>
      <c r="F9" s="310" t="str">
        <f t="shared" ref="F9:F12" si="13">IF($A9="","",VLOOKUP($A9,licbarque97,6))</f>
        <v/>
      </c>
      <c r="G9" s="330" t="str">
        <f t="shared" ref="G9:G12" si="14">IF($B9="","",VLOOKUP($B9,licbarque97,3))</f>
        <v/>
      </c>
      <c r="H9" s="310" t="str">
        <f t="shared" ref="H9:H12" si="15">IF($B9="","",VLOOKUP($B9,licbarque97,6))</f>
        <v/>
      </c>
      <c r="I9" s="330" t="str">
        <f t="shared" ref="I9:I12" si="16">IF($C9="","",VLOOKUP($C9,licbarque97,3))</f>
        <v/>
      </c>
      <c r="J9" s="310" t="str">
        <f t="shared" ref="J9:J12" si="17">IF($C9="","",VLOOKUP($C9,licbarque97,6))</f>
        <v/>
      </c>
      <c r="K9" s="330" t="str">
        <f t="shared" ref="K9:K12" si="18">IF($D9="","",VLOOKUP($D9,licbarque97,3))</f>
        <v/>
      </c>
      <c r="L9" s="310" t="str">
        <f t="shared" ref="L9:L12" si="19">IF($D9="","",VLOOKUP($D9,licbarque97,6))</f>
        <v/>
      </c>
      <c r="M9" s="330" t="str">
        <f t="shared" ref="M9" si="20">IF(A9="","",VLOOKUP(A9,licbarque97,5))</f>
        <v/>
      </c>
      <c r="N9" s="330" t="str">
        <f t="shared" ref="N9:N12" si="21">IF($B9="","",VLOOKUP($B9,licbarque97,5))</f>
        <v/>
      </c>
      <c r="O9" s="330" t="str">
        <f t="shared" ref="O9:O12" si="22">IF($C9="","",VLOOKUP($C9,licbarque97,5))</f>
        <v/>
      </c>
      <c r="P9" s="334" t="str">
        <f t="shared" ref="P9:P12" si="23">IF($D9="","",VLOOKUP($D9,licbarque97,5))</f>
        <v/>
      </c>
      <c r="Q9" s="642"/>
      <c r="R9" s="365" t="str">
        <f>IF($Q9="","",RANK($Q9,$Q$9:$Q$12,1))</f>
        <v/>
      </c>
      <c r="S9" s="359"/>
      <c r="T9" s="311"/>
      <c r="U9" s="312"/>
    </row>
    <row r="10" spans="1:33" s="313" customFormat="1" ht="13.05" customHeight="1">
      <c r="A10" s="780"/>
      <c r="B10" s="781"/>
      <c r="C10" s="781"/>
      <c r="D10" s="782"/>
      <c r="E10" s="331" t="str">
        <f t="shared" si="12"/>
        <v/>
      </c>
      <c r="F10" s="788" t="str">
        <f t="shared" si="13"/>
        <v/>
      </c>
      <c r="G10" s="789" t="str">
        <f t="shared" si="14"/>
        <v/>
      </c>
      <c r="H10" s="788" t="str">
        <f t="shared" si="15"/>
        <v/>
      </c>
      <c r="I10" s="789" t="str">
        <f t="shared" si="16"/>
        <v/>
      </c>
      <c r="J10" s="788" t="str">
        <f t="shared" si="17"/>
        <v/>
      </c>
      <c r="K10" s="789" t="str">
        <f t="shared" si="18"/>
        <v/>
      </c>
      <c r="L10" s="788" t="str">
        <f t="shared" si="19"/>
        <v/>
      </c>
      <c r="M10" s="789" t="str">
        <f t="shared" ref="M10:M12" si="24">IF(A10="","",VLOOKUP(A10,licbarque97,5))</f>
        <v/>
      </c>
      <c r="N10" s="789" t="str">
        <f t="shared" si="21"/>
        <v/>
      </c>
      <c r="O10" s="789" t="str">
        <f t="shared" si="22"/>
        <v/>
      </c>
      <c r="P10" s="335" t="str">
        <f t="shared" si="23"/>
        <v/>
      </c>
      <c r="Q10" s="643"/>
      <c r="R10" s="367" t="str">
        <f t="shared" ref="R10:R12" si="25">IF($Q10="","",RANK($Q10,$Q$9:$Q$12,1))</f>
        <v/>
      </c>
      <c r="S10" s="360"/>
      <c r="T10" s="311"/>
      <c r="U10" s="312"/>
    </row>
    <row r="11" spans="1:33" s="313" customFormat="1" ht="13.05" customHeight="1">
      <c r="A11" s="780"/>
      <c r="B11" s="781"/>
      <c r="C11" s="781"/>
      <c r="D11" s="782"/>
      <c r="E11" s="331" t="str">
        <f t="shared" si="12"/>
        <v/>
      </c>
      <c r="F11" s="310" t="str">
        <f t="shared" si="13"/>
        <v/>
      </c>
      <c r="G11" s="330" t="str">
        <f t="shared" si="14"/>
        <v/>
      </c>
      <c r="H11" s="310" t="str">
        <f t="shared" si="15"/>
        <v/>
      </c>
      <c r="I11" s="330" t="str">
        <f t="shared" si="16"/>
        <v/>
      </c>
      <c r="J11" s="310" t="str">
        <f t="shared" si="17"/>
        <v/>
      </c>
      <c r="K11" s="330" t="str">
        <f t="shared" si="18"/>
        <v/>
      </c>
      <c r="L11" s="310" t="str">
        <f t="shared" si="19"/>
        <v/>
      </c>
      <c r="M11" s="330" t="str">
        <f t="shared" si="24"/>
        <v/>
      </c>
      <c r="N11" s="330" t="str">
        <f t="shared" si="21"/>
        <v/>
      </c>
      <c r="O11" s="330" t="str">
        <f t="shared" si="22"/>
        <v/>
      </c>
      <c r="P11" s="335" t="str">
        <f t="shared" si="23"/>
        <v/>
      </c>
      <c r="Q11" s="643"/>
      <c r="R11" s="367" t="str">
        <f t="shared" si="25"/>
        <v/>
      </c>
      <c r="S11" s="360"/>
      <c r="T11" s="311"/>
      <c r="U11" s="312"/>
    </row>
    <row r="12" spans="1:33" s="313" customFormat="1" ht="13.05" customHeight="1" thickBot="1">
      <c r="A12" s="545"/>
      <c r="B12" s="546"/>
      <c r="C12" s="546"/>
      <c r="D12" s="547"/>
      <c r="E12" s="332" t="str">
        <f t="shared" si="12"/>
        <v/>
      </c>
      <c r="F12" s="324" t="str">
        <f t="shared" si="13"/>
        <v/>
      </c>
      <c r="G12" s="332" t="str">
        <f t="shared" si="14"/>
        <v/>
      </c>
      <c r="H12" s="324" t="str">
        <f t="shared" si="15"/>
        <v/>
      </c>
      <c r="I12" s="332" t="str">
        <f t="shared" si="16"/>
        <v/>
      </c>
      <c r="J12" s="324" t="str">
        <f t="shared" si="17"/>
        <v/>
      </c>
      <c r="K12" s="332" t="str">
        <f t="shared" si="18"/>
        <v/>
      </c>
      <c r="L12" s="324" t="str">
        <f t="shared" si="19"/>
        <v/>
      </c>
      <c r="M12" s="332" t="str">
        <f t="shared" si="24"/>
        <v/>
      </c>
      <c r="N12" s="332" t="str">
        <f t="shared" si="21"/>
        <v/>
      </c>
      <c r="O12" s="332" t="str">
        <f t="shared" si="22"/>
        <v/>
      </c>
      <c r="P12" s="336" t="str">
        <f t="shared" si="23"/>
        <v/>
      </c>
      <c r="Q12" s="786"/>
      <c r="R12" s="368" t="str">
        <f t="shared" si="25"/>
        <v/>
      </c>
      <c r="S12" s="361"/>
      <c r="T12" s="311"/>
      <c r="U12" s="312"/>
    </row>
    <row r="13" spans="1:33" s="245" customFormat="1" ht="20.100000000000001" customHeight="1">
      <c r="A13" s="943" t="s">
        <v>510</v>
      </c>
      <c r="B13" s="944"/>
      <c r="C13" s="944"/>
      <c r="D13" s="944"/>
      <c r="E13" s="944"/>
      <c r="F13" s="944"/>
      <c r="G13" s="944"/>
      <c r="H13" s="944"/>
      <c r="I13" s="944"/>
      <c r="J13" s="944"/>
      <c r="K13" s="944"/>
      <c r="L13" s="944"/>
      <c r="M13" s="944"/>
      <c r="N13" s="944"/>
      <c r="O13" s="944"/>
      <c r="P13" s="944"/>
      <c r="Q13" s="944"/>
      <c r="R13" s="944"/>
      <c r="S13" s="945"/>
      <c r="T13" s="243"/>
      <c r="U13" s="273"/>
    </row>
    <row r="14" spans="1:33" s="313" customFormat="1" ht="13.05" customHeight="1">
      <c r="A14" s="531"/>
      <c r="B14" s="532"/>
      <c r="C14" s="532"/>
      <c r="D14" s="533"/>
      <c r="E14" s="330" t="str">
        <f>IF($A14="","",VLOOKUP($A14,licbarque97,3))</f>
        <v/>
      </c>
      <c r="F14" s="317" t="str">
        <f>IF($A14="","",VLOOKUP($A14,licbarque97,6))</f>
        <v/>
      </c>
      <c r="G14" s="330" t="str">
        <f>IF($B14="","",VLOOKUP($B14,licbarque97,3))</f>
        <v/>
      </c>
      <c r="H14" s="317" t="str">
        <f>IF($B14="","",VLOOKUP($B14,licbarque97,6))</f>
        <v/>
      </c>
      <c r="I14" s="330" t="str">
        <f>IF($C14="","",VLOOKUP($C14,licbarque97,3))</f>
        <v/>
      </c>
      <c r="J14" s="317" t="str">
        <f>IF($C14="","",VLOOKUP($C14,licbarque97,6))</f>
        <v/>
      </c>
      <c r="K14" s="330" t="str">
        <f>IF($D14="","",VLOOKUP($D14,licbarque97,3))</f>
        <v/>
      </c>
      <c r="L14" s="317" t="str">
        <f>IF($D14="","",VLOOKUP($D14,licbarque97,6))</f>
        <v/>
      </c>
      <c r="M14" s="330" t="str">
        <f>IF(A14="","",VLOOKUP(A14,licbarque97,5))</f>
        <v/>
      </c>
      <c r="N14" s="330" t="str">
        <f>IF($B14="","",VLOOKUP($B14,licbarque97,5))</f>
        <v/>
      </c>
      <c r="O14" s="330" t="str">
        <f>IF($C14="","",VLOOKUP($C14,licbarque97,5))</f>
        <v/>
      </c>
      <c r="P14" s="334" t="str">
        <f>IF($D14="","",VLOOKUP($D14,licbarque97,5))</f>
        <v/>
      </c>
      <c r="Q14" s="642"/>
      <c r="R14" s="640" t="str">
        <f>IF($Q14="","",RANK($Q14,$Q$14:$Q$17,1))</f>
        <v/>
      </c>
      <c r="S14" s="359"/>
      <c r="T14" s="311"/>
      <c r="U14" s="312"/>
    </row>
    <row r="15" spans="1:33" s="313" customFormat="1" ht="13.05" customHeight="1">
      <c r="A15" s="545"/>
      <c r="B15" s="546"/>
      <c r="C15" s="546"/>
      <c r="D15" s="547"/>
      <c r="E15" s="331" t="str">
        <f>IF($A15="","",VLOOKUP($A15,licbarque97,3))</f>
        <v/>
      </c>
      <c r="F15" s="317" t="str">
        <f>IF($A15="","",VLOOKUP($A15,licbarque97,6))</f>
        <v/>
      </c>
      <c r="G15" s="331" t="str">
        <f>IF($B15="","",VLOOKUP($B15,licbarque97,3))</f>
        <v/>
      </c>
      <c r="H15" s="317" t="str">
        <f>IF($B15="","",VLOOKUP($B15,licbarque97,6))</f>
        <v/>
      </c>
      <c r="I15" s="331" t="str">
        <f>IF($C15="","",VLOOKUP($C15,licbarque97,3))</f>
        <v/>
      </c>
      <c r="J15" s="317" t="str">
        <f>IF($C15="","",VLOOKUP($C15,licbarque97,6))</f>
        <v/>
      </c>
      <c r="K15" s="331" t="str">
        <f>IF($D15="","",VLOOKUP($D15,licbarque97,3))</f>
        <v/>
      </c>
      <c r="L15" s="317" t="str">
        <f>IF($D15="","",VLOOKUP($D15,licbarque97,6))</f>
        <v/>
      </c>
      <c r="M15" s="331" t="str">
        <f>IF(A15="","",VLOOKUP(A15,licbarque97,5))</f>
        <v/>
      </c>
      <c r="N15" s="331" t="str">
        <f>IF($B15="","",VLOOKUP($B15,licbarque97,5))</f>
        <v/>
      </c>
      <c r="O15" s="331" t="str">
        <f>IF($C15="","",VLOOKUP($C15,licbarque97,5))</f>
        <v/>
      </c>
      <c r="P15" s="335" t="str">
        <f>IF($D15="","",VLOOKUP($D15,licbarque97,5))</f>
        <v/>
      </c>
      <c r="Q15" s="643"/>
      <c r="R15" s="640" t="str">
        <f>IF($Q15="","",RANK($Q15,$Q$14:$Q$17,1))</f>
        <v/>
      </c>
      <c r="S15" s="361"/>
      <c r="T15" s="311"/>
      <c r="U15" s="312"/>
    </row>
    <row r="16" spans="1:33" s="313" customFormat="1" ht="13.05" customHeight="1">
      <c r="A16" s="545"/>
      <c r="B16" s="546"/>
      <c r="C16" s="546"/>
      <c r="D16" s="547"/>
      <c r="E16" s="331" t="str">
        <f>IF($A16="","",VLOOKUP($A16,licbarque97,3))</f>
        <v/>
      </c>
      <c r="F16" s="317" t="str">
        <f>IF($A16="","",VLOOKUP($A16,licbarque97,6))</f>
        <v/>
      </c>
      <c r="G16" s="331" t="str">
        <f>IF($B16="","",VLOOKUP($B16,licbarque97,3))</f>
        <v/>
      </c>
      <c r="H16" s="317" t="str">
        <f>IF($B16="","",VLOOKUP($B16,licbarque97,6))</f>
        <v/>
      </c>
      <c r="I16" s="331" t="str">
        <f>IF($C16="","",VLOOKUP($C16,licbarque97,3))</f>
        <v/>
      </c>
      <c r="J16" s="317" t="str">
        <f>IF($C16="","",VLOOKUP($C16,licbarque97,6))</f>
        <v/>
      </c>
      <c r="K16" s="331" t="str">
        <f>IF($D16="","",VLOOKUP($D16,licbarque97,3))</f>
        <v/>
      </c>
      <c r="L16" s="317" t="str">
        <f>IF($D16="","",VLOOKUP($D16,licbarque97,6))</f>
        <v/>
      </c>
      <c r="M16" s="331" t="str">
        <f>IF(A16="","",VLOOKUP(A16,licbarque97,5))</f>
        <v/>
      </c>
      <c r="N16" s="331" t="str">
        <f>IF($B16="","",VLOOKUP($B16,licbarque97,5))</f>
        <v/>
      </c>
      <c r="O16" s="331" t="str">
        <f>IF($C16="","",VLOOKUP($C16,licbarque97,5))</f>
        <v/>
      </c>
      <c r="P16" s="335" t="str">
        <f>IF($D16="","",VLOOKUP($D16,licbarque97,5))</f>
        <v/>
      </c>
      <c r="Q16" s="643"/>
      <c r="R16" s="640" t="str">
        <f>IF($Q16="","",RANK($Q16,$Q$14:$Q$17,1))</f>
        <v/>
      </c>
      <c r="S16" s="363"/>
      <c r="T16" s="311"/>
      <c r="U16" s="312"/>
    </row>
    <row r="17" spans="1:21" s="313" customFormat="1" ht="13.05" customHeight="1" thickBot="1">
      <c r="A17" s="545"/>
      <c r="B17" s="546"/>
      <c r="C17" s="546"/>
      <c r="D17" s="547"/>
      <c r="E17" s="331" t="str">
        <f>IF($A17="","",VLOOKUP($A17,licbarque97,3))</f>
        <v/>
      </c>
      <c r="F17" s="317" t="str">
        <f>IF($A17="","",VLOOKUP($A17,licbarque97,6))</f>
        <v/>
      </c>
      <c r="G17" s="331" t="str">
        <f>IF($B17="","",VLOOKUP($B17,licbarque97,3))</f>
        <v/>
      </c>
      <c r="H17" s="317" t="str">
        <f>IF($B17="","",VLOOKUP($B17,licbarque97,6))</f>
        <v/>
      </c>
      <c r="I17" s="331" t="str">
        <f>IF($C17="","",VLOOKUP($C17,licbarque97,3))</f>
        <v/>
      </c>
      <c r="J17" s="317" t="str">
        <f>IF($C17="","",VLOOKUP($C17,licbarque97,6))</f>
        <v/>
      </c>
      <c r="K17" s="331" t="str">
        <f>IF($D17="","",VLOOKUP($D17,licbarque97,3))</f>
        <v/>
      </c>
      <c r="L17" s="317" t="str">
        <f>IF($D17="","",VLOOKUP($D17,licbarque97,6))</f>
        <v/>
      </c>
      <c r="M17" s="331" t="str">
        <f>IF(A17="","",VLOOKUP(A17,licbarque97,5))</f>
        <v/>
      </c>
      <c r="N17" s="331" t="str">
        <f>IF($B17="","",VLOOKUP($B17,licbarque97,5))</f>
        <v/>
      </c>
      <c r="O17" s="331" t="str">
        <f>IF($C17="","",VLOOKUP($C17,licbarque97,5))</f>
        <v/>
      </c>
      <c r="P17" s="335" t="str">
        <f>IF($D17="","",VLOOKUP($D17,licbarque97,5))</f>
        <v/>
      </c>
      <c r="Q17" s="643"/>
      <c r="R17" s="640" t="str">
        <f>IF($Q17="","",RANK($Q17,$Q$14:$Q$17,1))</f>
        <v/>
      </c>
      <c r="S17" s="361"/>
      <c r="T17" s="311"/>
      <c r="U17" s="312"/>
    </row>
    <row r="18" spans="1:21" s="245" customFormat="1" ht="20.100000000000001" customHeight="1">
      <c r="A18" s="943" t="s">
        <v>512</v>
      </c>
      <c r="B18" s="944"/>
      <c r="C18" s="944"/>
      <c r="D18" s="944"/>
      <c r="E18" s="944"/>
      <c r="F18" s="944"/>
      <c r="G18" s="944"/>
      <c r="H18" s="944"/>
      <c r="I18" s="944"/>
      <c r="J18" s="944"/>
      <c r="K18" s="944"/>
      <c r="L18" s="944"/>
      <c r="M18" s="944"/>
      <c r="N18" s="944"/>
      <c r="O18" s="944"/>
      <c r="P18" s="944"/>
      <c r="Q18" s="944"/>
      <c r="R18" s="944"/>
      <c r="S18" s="945"/>
      <c r="T18" s="243"/>
      <c r="U18" s="273"/>
    </row>
    <row r="19" spans="1:21" s="313" customFormat="1" ht="13.05" customHeight="1">
      <c r="A19" s="307"/>
      <c r="B19" s="309"/>
      <c r="C19" s="309"/>
      <c r="D19" s="309"/>
      <c r="E19" s="330" t="str">
        <f t="shared" ref="E19:E21" si="26">IF($A19="","",VLOOKUP($A19,licbarque97,3))</f>
        <v/>
      </c>
      <c r="F19" s="310" t="str">
        <f t="shared" ref="F19:F21" si="27">IF($A19="","",VLOOKUP($A19,licbarque97,6))</f>
        <v/>
      </c>
      <c r="G19" s="330" t="str">
        <f t="shared" ref="G19:G21" si="28">IF($B19="","",VLOOKUP($B19,licbarque97,3))</f>
        <v/>
      </c>
      <c r="H19" s="310" t="str">
        <f t="shared" ref="H19:H21" si="29">IF($B19="","",VLOOKUP($B19,licbarque97,6))</f>
        <v/>
      </c>
      <c r="I19" s="330" t="str">
        <f t="shared" ref="I19:I21" si="30">IF($C19="","",VLOOKUP($C19,licbarque97,3))</f>
        <v/>
      </c>
      <c r="J19" s="310" t="str">
        <f t="shared" ref="J19:J21" si="31">IF($C19="","",VLOOKUP($C19,licbarque97,6))</f>
        <v/>
      </c>
      <c r="K19" s="330" t="str">
        <f t="shared" ref="K19:K21" si="32">IF($D19="","",VLOOKUP($D19,licbarque97,3))</f>
        <v/>
      </c>
      <c r="L19" s="310" t="str">
        <f t="shared" ref="L19:L21" si="33">IF($D19="","",VLOOKUP($D19,licbarque97,6))</f>
        <v/>
      </c>
      <c r="M19" s="330" t="str">
        <f t="shared" ref="M19" si="34">IF(A19="","",VLOOKUP(A19,licbarque97,5))</f>
        <v/>
      </c>
      <c r="N19" s="330" t="str">
        <f t="shared" ref="N19:N21" si="35">IF($B19="","",VLOOKUP($B19,licbarque97,5))</f>
        <v/>
      </c>
      <c r="O19" s="330" t="str">
        <f t="shared" ref="O19:O21" si="36">IF($C19="","",VLOOKUP($C19,licbarque97,5))</f>
        <v/>
      </c>
      <c r="P19" s="334" t="str">
        <f t="shared" ref="P19:P21" si="37">IF($D19="","",VLOOKUP($D19,licbarque97,5))</f>
        <v/>
      </c>
      <c r="Q19" s="642"/>
      <c r="R19" s="365" t="str">
        <f>IF($Q19="","",RANK($Q19,$Q$19:$Q$21,1))</f>
        <v/>
      </c>
      <c r="S19" s="359"/>
      <c r="T19" s="311"/>
      <c r="U19" s="312"/>
    </row>
    <row r="20" spans="1:21" s="313" customFormat="1" ht="13.05" customHeight="1">
      <c r="A20" s="314"/>
      <c r="B20" s="316"/>
      <c r="C20" s="316"/>
      <c r="D20" s="316"/>
      <c r="E20" s="331" t="str">
        <f t="shared" si="26"/>
        <v/>
      </c>
      <c r="F20" s="342" t="str">
        <f t="shared" si="27"/>
        <v/>
      </c>
      <c r="G20" s="341" t="str">
        <f t="shared" si="28"/>
        <v/>
      </c>
      <c r="H20" s="342" t="str">
        <f t="shared" si="29"/>
        <v/>
      </c>
      <c r="I20" s="341" t="str">
        <f t="shared" si="30"/>
        <v/>
      </c>
      <c r="J20" s="342" t="str">
        <f t="shared" si="31"/>
        <v/>
      </c>
      <c r="K20" s="341" t="str">
        <f t="shared" si="32"/>
        <v/>
      </c>
      <c r="L20" s="342" t="str">
        <f t="shared" si="33"/>
        <v/>
      </c>
      <c r="M20" s="341" t="str">
        <f t="shared" ref="M20:M21" si="38">IF(A20="","",VLOOKUP(A20,licbarque97,5))</f>
        <v/>
      </c>
      <c r="N20" s="341" t="str">
        <f t="shared" si="35"/>
        <v/>
      </c>
      <c r="O20" s="341" t="str">
        <f t="shared" si="36"/>
        <v/>
      </c>
      <c r="P20" s="343" t="str">
        <f t="shared" si="37"/>
        <v/>
      </c>
      <c r="Q20" s="643"/>
      <c r="R20" s="367" t="str">
        <f t="shared" ref="R20:R21" si="39">IF($Q20="","",RANK($Q20,$Q$19:$Q$21,1))</f>
        <v/>
      </c>
      <c r="S20" s="783"/>
      <c r="T20" s="311"/>
      <c r="U20" s="312"/>
    </row>
    <row r="21" spans="1:21" s="313" customFormat="1" ht="13.05" customHeight="1" thickBot="1">
      <c r="A21" s="321"/>
      <c r="B21" s="323"/>
      <c r="C21" s="323"/>
      <c r="D21" s="323"/>
      <c r="E21" s="332" t="str">
        <f t="shared" si="26"/>
        <v/>
      </c>
      <c r="F21" s="324" t="str">
        <f t="shared" si="27"/>
        <v/>
      </c>
      <c r="G21" s="332" t="str">
        <f t="shared" si="28"/>
        <v/>
      </c>
      <c r="H21" s="324" t="str">
        <f t="shared" si="29"/>
        <v/>
      </c>
      <c r="I21" s="332" t="str">
        <f t="shared" si="30"/>
        <v/>
      </c>
      <c r="J21" s="324" t="str">
        <f t="shared" si="31"/>
        <v/>
      </c>
      <c r="K21" s="332" t="str">
        <f t="shared" si="32"/>
        <v/>
      </c>
      <c r="L21" s="324" t="str">
        <f t="shared" si="33"/>
        <v/>
      </c>
      <c r="M21" s="332" t="str">
        <f t="shared" si="38"/>
        <v/>
      </c>
      <c r="N21" s="332" t="str">
        <f t="shared" si="35"/>
        <v/>
      </c>
      <c r="O21" s="332" t="str">
        <f t="shared" si="36"/>
        <v/>
      </c>
      <c r="P21" s="336" t="str">
        <f t="shared" si="37"/>
        <v/>
      </c>
      <c r="Q21" s="786"/>
      <c r="R21" s="368" t="str">
        <f t="shared" si="39"/>
        <v/>
      </c>
      <c r="S21" s="783"/>
      <c r="T21" s="311"/>
      <c r="U21" s="312"/>
    </row>
    <row r="22" spans="1:21" s="245" customFormat="1" ht="19.5" customHeight="1">
      <c r="A22" s="943" t="s">
        <v>513</v>
      </c>
      <c r="B22" s="944"/>
      <c r="C22" s="944"/>
      <c r="D22" s="944"/>
      <c r="E22" s="944"/>
      <c r="F22" s="944"/>
      <c r="G22" s="944"/>
      <c r="H22" s="944"/>
      <c r="I22" s="944"/>
      <c r="J22" s="944"/>
      <c r="K22" s="944"/>
      <c r="L22" s="944"/>
      <c r="M22" s="944"/>
      <c r="N22" s="944"/>
      <c r="O22" s="944"/>
      <c r="P22" s="944"/>
      <c r="Q22" s="944"/>
      <c r="R22" s="944"/>
      <c r="S22" s="945"/>
      <c r="T22" s="243"/>
      <c r="U22" s="273"/>
    </row>
    <row r="23" spans="1:21" s="313" customFormat="1" ht="13.05" customHeight="1">
      <c r="A23" s="531"/>
      <c r="B23" s="533"/>
      <c r="C23" s="533"/>
      <c r="D23" s="533"/>
      <c r="E23" s="784" t="str">
        <f t="shared" ref="E23:E26" si="40">IF($A23="","",VLOOKUP($A23,licbarque97,3))</f>
        <v/>
      </c>
      <c r="F23" s="785" t="str">
        <f t="shared" ref="F23:F26" si="41">IF($A23="","",VLOOKUP($A23,licbarque97,6))</f>
        <v/>
      </c>
      <c r="G23" s="784" t="str">
        <f t="shared" ref="G23:G26" si="42">IF($B23="","",VLOOKUP($B23,licbarque97,3))</f>
        <v/>
      </c>
      <c r="H23" s="785" t="str">
        <f t="shared" ref="H23:H26" si="43">IF($B23="","",VLOOKUP($B23,licbarque97,6))</f>
        <v/>
      </c>
      <c r="I23" s="784" t="str">
        <f t="shared" ref="I23:I26" si="44">IF($C23="","",VLOOKUP($C23,licbarque97,3))</f>
        <v/>
      </c>
      <c r="J23" s="785" t="str">
        <f t="shared" ref="J23:J26" si="45">IF($C23="","",VLOOKUP($C23,licbarque97,6))</f>
        <v/>
      </c>
      <c r="K23" s="330" t="str">
        <f t="shared" ref="K23:K26" si="46">IF($D23="","",VLOOKUP($D23,licbarque97,3))</f>
        <v/>
      </c>
      <c r="L23" s="310" t="str">
        <f t="shared" ref="L23:L26" si="47">IF($D23="","",VLOOKUP($D23,licbarque97,6))</f>
        <v/>
      </c>
      <c r="M23" s="784" t="str">
        <f t="shared" ref="M23" si="48">IF(A23="","",VLOOKUP(A23,licbarque97,5))</f>
        <v/>
      </c>
      <c r="N23" s="784" t="str">
        <f t="shared" ref="N23:N26" si="49">IF($B23="","",VLOOKUP($B23,licbarque97,5))</f>
        <v/>
      </c>
      <c r="O23" s="784" t="str">
        <f t="shared" ref="O23:O26" si="50">IF($C23="","",VLOOKUP($C23,licbarque97,5))</f>
        <v/>
      </c>
      <c r="P23" s="334" t="str">
        <f t="shared" ref="P23:P26" si="51">IF($D23="","",VLOOKUP($D23,licbarque97,5))</f>
        <v/>
      </c>
      <c r="Q23" s="642"/>
      <c r="R23" s="365" t="str">
        <f>IF($Q23="","",RANK($Q23,$Q$23:$Q$26,1))</f>
        <v/>
      </c>
      <c r="S23" s="364"/>
      <c r="T23" s="311" t="s">
        <v>932</v>
      </c>
      <c r="U23" s="312"/>
    </row>
    <row r="24" spans="1:21" s="313" customFormat="1" ht="13.05" customHeight="1">
      <c r="A24" s="545"/>
      <c r="B24" s="547"/>
      <c r="C24" s="547"/>
      <c r="D24" s="547"/>
      <c r="E24" s="331" t="str">
        <f t="shared" si="40"/>
        <v/>
      </c>
      <c r="F24" s="317" t="str">
        <f t="shared" si="41"/>
        <v/>
      </c>
      <c r="G24" s="331" t="str">
        <f t="shared" si="42"/>
        <v/>
      </c>
      <c r="H24" s="317" t="str">
        <f t="shared" si="43"/>
        <v/>
      </c>
      <c r="I24" s="331" t="str">
        <f t="shared" si="44"/>
        <v/>
      </c>
      <c r="J24" s="317" t="str">
        <f t="shared" si="45"/>
        <v/>
      </c>
      <c r="K24" s="331" t="str">
        <f t="shared" si="46"/>
        <v/>
      </c>
      <c r="L24" s="317" t="str">
        <f t="shared" si="47"/>
        <v/>
      </c>
      <c r="M24" s="331" t="str">
        <f t="shared" ref="M24:M26" si="52">IF(A24="","",VLOOKUP(A24,licbarque97,5))</f>
        <v/>
      </c>
      <c r="N24" s="331" t="str">
        <f t="shared" si="49"/>
        <v/>
      </c>
      <c r="O24" s="331" t="str">
        <f t="shared" si="50"/>
        <v/>
      </c>
      <c r="P24" s="335" t="str">
        <f t="shared" si="51"/>
        <v/>
      </c>
      <c r="Q24" s="643"/>
      <c r="R24" s="367" t="str">
        <f t="shared" ref="R24:R26" si="53">IF($Q24="","",RANK($Q24,$Q$23:$Q$26,1))</f>
        <v/>
      </c>
      <c r="S24" s="363"/>
      <c r="T24" s="311"/>
      <c r="U24" s="312"/>
    </row>
    <row r="25" spans="1:21" s="313" customFormat="1" ht="13.05" customHeight="1">
      <c r="A25" s="545"/>
      <c r="B25" s="547"/>
      <c r="C25" s="547"/>
      <c r="D25" s="547"/>
      <c r="E25" s="341" t="str">
        <f t="shared" si="40"/>
        <v/>
      </c>
      <c r="F25" s="342" t="str">
        <f t="shared" si="41"/>
        <v/>
      </c>
      <c r="G25" s="341" t="str">
        <f t="shared" si="42"/>
        <v/>
      </c>
      <c r="H25" s="342" t="str">
        <f t="shared" si="43"/>
        <v/>
      </c>
      <c r="I25" s="341" t="str">
        <f t="shared" si="44"/>
        <v/>
      </c>
      <c r="J25" s="342" t="str">
        <f t="shared" si="45"/>
        <v/>
      </c>
      <c r="K25" s="331" t="str">
        <f t="shared" si="46"/>
        <v/>
      </c>
      <c r="L25" s="317" t="str">
        <f t="shared" si="47"/>
        <v/>
      </c>
      <c r="M25" s="341" t="str">
        <f t="shared" si="52"/>
        <v/>
      </c>
      <c r="N25" s="341" t="str">
        <f t="shared" si="49"/>
        <v/>
      </c>
      <c r="O25" s="341" t="str">
        <f t="shared" si="50"/>
        <v/>
      </c>
      <c r="P25" s="335" t="str">
        <f t="shared" si="51"/>
        <v/>
      </c>
      <c r="Q25" s="643"/>
      <c r="R25" s="367" t="str">
        <f t="shared" si="53"/>
        <v/>
      </c>
      <c r="S25" s="363"/>
      <c r="T25" s="311"/>
      <c r="U25" s="312"/>
    </row>
    <row r="26" spans="1:21" s="313" customFormat="1" ht="13.05" customHeight="1" thickBot="1">
      <c r="A26" s="548"/>
      <c r="B26" s="550"/>
      <c r="C26" s="550"/>
      <c r="D26" s="550"/>
      <c r="E26" s="332" t="str">
        <f t="shared" si="40"/>
        <v/>
      </c>
      <c r="F26" s="324" t="str">
        <f t="shared" si="41"/>
        <v/>
      </c>
      <c r="G26" s="332" t="str">
        <f t="shared" si="42"/>
        <v/>
      </c>
      <c r="H26" s="324" t="str">
        <f t="shared" si="43"/>
        <v/>
      </c>
      <c r="I26" s="332" t="str">
        <f t="shared" si="44"/>
        <v/>
      </c>
      <c r="J26" s="324" t="str">
        <f t="shared" si="45"/>
        <v/>
      </c>
      <c r="K26" s="332" t="str">
        <f t="shared" si="46"/>
        <v/>
      </c>
      <c r="L26" s="324" t="str">
        <f t="shared" si="47"/>
        <v/>
      </c>
      <c r="M26" s="332" t="str">
        <f t="shared" si="52"/>
        <v/>
      </c>
      <c r="N26" s="332" t="str">
        <f t="shared" si="49"/>
        <v/>
      </c>
      <c r="O26" s="332" t="str">
        <f t="shared" si="50"/>
        <v/>
      </c>
      <c r="P26" s="336" t="str">
        <f t="shared" si="51"/>
        <v/>
      </c>
      <c r="Q26" s="786"/>
      <c r="R26" s="368" t="str">
        <f t="shared" si="53"/>
        <v/>
      </c>
      <c r="S26" s="787"/>
      <c r="T26" s="311"/>
      <c r="U26" s="312"/>
    </row>
    <row r="27" spans="1:21" s="245" customFormat="1" ht="20.100000000000001" customHeight="1">
      <c r="A27" s="943" t="s">
        <v>514</v>
      </c>
      <c r="B27" s="944"/>
      <c r="C27" s="944"/>
      <c r="D27" s="944"/>
      <c r="E27" s="944"/>
      <c r="F27" s="944"/>
      <c r="G27" s="944"/>
      <c r="H27" s="944"/>
      <c r="I27" s="944"/>
      <c r="J27" s="944"/>
      <c r="K27" s="944"/>
      <c r="L27" s="944"/>
      <c r="M27" s="944"/>
      <c r="N27" s="944"/>
      <c r="O27" s="944"/>
      <c r="P27" s="944"/>
      <c r="Q27" s="944"/>
      <c r="R27" s="944"/>
      <c r="S27" s="945"/>
      <c r="T27" s="240"/>
      <c r="U27" s="273"/>
    </row>
    <row r="28" spans="1:21" s="313" customFormat="1" ht="13.05" customHeight="1">
      <c r="A28" s="531"/>
      <c r="B28" s="532"/>
      <c r="C28" s="532"/>
      <c r="D28" s="533"/>
      <c r="E28" s="330" t="str">
        <f>IF($A28="","",VLOOKUP($A28,licbarque97,3))</f>
        <v/>
      </c>
      <c r="F28" s="310" t="str">
        <f>IF($A28="","",VLOOKUP($A28,licbarque97,6))</f>
        <v/>
      </c>
      <c r="G28" s="330" t="str">
        <f>IF($B28="","",VLOOKUP($B28,licbarque97,3))</f>
        <v/>
      </c>
      <c r="H28" s="310" t="str">
        <f>IF($B28="","",VLOOKUP($B28,licbarque97,6))</f>
        <v/>
      </c>
      <c r="I28" s="330" t="str">
        <f>IF($C28="","",VLOOKUP($C28,licbarque97,3))</f>
        <v/>
      </c>
      <c r="J28" s="310" t="str">
        <f>IF($C28="","",VLOOKUP($C28,licbarque97,6))</f>
        <v/>
      </c>
      <c r="K28" s="331" t="str">
        <f>IF($D28="","",VLOOKUP($D28,licbarque97,3))</f>
        <v/>
      </c>
      <c r="L28" s="310" t="str">
        <f>IF($D28="","",VLOOKUP($D28,licbarque97,6))</f>
        <v/>
      </c>
      <c r="M28" s="330" t="str">
        <f>IF(A28="","",VLOOKUP(A28,licbarque97,5))</f>
        <v/>
      </c>
      <c r="N28" s="330" t="str">
        <f>IF($B28="","",VLOOKUP($B28,licbarque97,5))</f>
        <v/>
      </c>
      <c r="O28" s="330" t="str">
        <f>IF($C28="","",VLOOKUP($C28,licbarque97,5))</f>
        <v/>
      </c>
      <c r="P28" s="334" t="str">
        <f>IF($D28="","",VLOOKUP($D28,licbarque97,5))</f>
        <v/>
      </c>
      <c r="Q28" s="642"/>
      <c r="R28" s="365" t="str">
        <f>IF($Q28="","",RANK($Q28,$Q$28:$Q$32,1))</f>
        <v/>
      </c>
      <c r="S28" s="359"/>
      <c r="T28" s="311"/>
      <c r="U28" s="312"/>
    </row>
    <row r="29" spans="1:21" s="313" customFormat="1" ht="13.05" customHeight="1">
      <c r="A29" s="545"/>
      <c r="B29" s="546"/>
      <c r="C29" s="546"/>
      <c r="D29" s="547"/>
      <c r="E29" s="331" t="str">
        <f>IF($A29="","",VLOOKUP($A29,licbarque97,3))</f>
        <v/>
      </c>
      <c r="F29" s="317" t="str">
        <f>IF($A29="","",VLOOKUP($A29,licbarque97,6))</f>
        <v/>
      </c>
      <c r="G29" s="331" t="str">
        <f>IF($B29="","",VLOOKUP($B29,licbarque97,3))</f>
        <v/>
      </c>
      <c r="H29" s="317" t="str">
        <f>IF($B29="","",VLOOKUP($B29,licbarque97,6))</f>
        <v/>
      </c>
      <c r="I29" s="331" t="str">
        <f>IF($C29="","",VLOOKUP($C29,licbarque97,3))</f>
        <v/>
      </c>
      <c r="J29" s="317" t="str">
        <f>IF($C29="","",VLOOKUP($C29,licbarque97,6))</f>
        <v/>
      </c>
      <c r="K29" s="331" t="str">
        <f>IF($D29="","",VLOOKUP($D29,licbarque97,3))</f>
        <v/>
      </c>
      <c r="L29" s="317" t="str">
        <f>IF($D29="","",VLOOKUP($D29,licbarque97,6))</f>
        <v/>
      </c>
      <c r="M29" s="331" t="str">
        <f>IF(A29="","",VLOOKUP(A29,licbarque97,5))</f>
        <v/>
      </c>
      <c r="N29" s="331" t="str">
        <f>IF($B29="","",VLOOKUP($B29,licbarque97,5))</f>
        <v/>
      </c>
      <c r="O29" s="331" t="str">
        <f>IF($C29="","",VLOOKUP($C29,licbarque97,5))</f>
        <v/>
      </c>
      <c r="P29" s="335" t="str">
        <f>IF($D29="","",VLOOKUP($D29,licbarque97,5))</f>
        <v/>
      </c>
      <c r="Q29" s="643"/>
      <c r="R29" s="367" t="str">
        <f t="shared" ref="R29:R32" si="54">IF($Q29="","",RANK($Q29,$Q$28:$Q$32,1))</f>
        <v/>
      </c>
      <c r="S29" s="361"/>
      <c r="T29" s="311"/>
      <c r="U29" s="312"/>
    </row>
    <row r="30" spans="1:21" s="313" customFormat="1" ht="13.05" customHeight="1">
      <c r="A30" s="545"/>
      <c r="B30" s="546"/>
      <c r="C30" s="546"/>
      <c r="D30" s="547"/>
      <c r="E30" s="331" t="str">
        <f>IF($A30="","",VLOOKUP($A30,licbarque97,3))</f>
        <v/>
      </c>
      <c r="F30" s="317" t="str">
        <f>IF($A30="","",VLOOKUP($A30,licbarque97,6))</f>
        <v/>
      </c>
      <c r="G30" s="331" t="str">
        <f>IF($B30="","",VLOOKUP($B30,licbarque97,3))</f>
        <v/>
      </c>
      <c r="H30" s="317" t="str">
        <f>IF($B30="","",VLOOKUP($B30,licbarque97,6))</f>
        <v/>
      </c>
      <c r="I30" s="331" t="str">
        <f>IF($C30="","",VLOOKUP($C30,licbarque97,3))</f>
        <v/>
      </c>
      <c r="J30" s="317" t="str">
        <f>IF($C30="","",VLOOKUP($C30,licbarque97,6))</f>
        <v/>
      </c>
      <c r="K30" s="331" t="str">
        <f>IF($D30="","",VLOOKUP($D30,licbarque97,3))</f>
        <v/>
      </c>
      <c r="L30" s="317" t="str">
        <f>IF($D30="","",VLOOKUP($D30,licbarque97,6))</f>
        <v/>
      </c>
      <c r="M30" s="331" t="str">
        <f>IF(A30="","",VLOOKUP(A30,licbarque97,5))</f>
        <v/>
      </c>
      <c r="N30" s="331" t="str">
        <f>IF($B30="","",VLOOKUP($B30,licbarque97,5))</f>
        <v/>
      </c>
      <c r="O30" s="331" t="str">
        <f>IF($C30="","",VLOOKUP($C30,licbarque97,5))</f>
        <v/>
      </c>
      <c r="P30" s="335" t="str">
        <f>IF($D30="","",VLOOKUP($D30,licbarque97,5))</f>
        <v/>
      </c>
      <c r="Q30" s="643"/>
      <c r="R30" s="367" t="str">
        <f t="shared" si="54"/>
        <v/>
      </c>
      <c r="S30" s="361"/>
      <c r="T30" s="311"/>
      <c r="U30" s="312"/>
    </row>
    <row r="31" spans="1:21" s="313" customFormat="1" ht="13.05" customHeight="1">
      <c r="A31" s="545"/>
      <c r="B31" s="546"/>
      <c r="C31" s="546"/>
      <c r="D31" s="547"/>
      <c r="E31" s="331" t="str">
        <f>IF($A31="","",VLOOKUP($A31,licbarque97,3))</f>
        <v/>
      </c>
      <c r="F31" s="317" t="str">
        <f>IF($A31="","",VLOOKUP($A31,licbarque97,6))</f>
        <v/>
      </c>
      <c r="G31" s="331" t="str">
        <f>IF($B31="","",VLOOKUP($B31,licbarque97,3))</f>
        <v/>
      </c>
      <c r="H31" s="317" t="str">
        <f>IF($B31="","",VLOOKUP($B31,licbarque97,6))</f>
        <v/>
      </c>
      <c r="I31" s="331" t="str">
        <f>IF($C31="","",VLOOKUP($C31,licbarque97,3))</f>
        <v/>
      </c>
      <c r="J31" s="317" t="str">
        <f>IF($C31="","",VLOOKUP($C31,licbarque97,6))</f>
        <v/>
      </c>
      <c r="K31" s="331" t="str">
        <f>IF($D31="","",VLOOKUP($D31,licbarque97,3))</f>
        <v/>
      </c>
      <c r="L31" s="317" t="str">
        <f>IF($D31="","",VLOOKUP($D31,licbarque97,6))</f>
        <v/>
      </c>
      <c r="M31" s="331" t="str">
        <f>IF(A31="","",VLOOKUP(A31,licbarque97,5))</f>
        <v/>
      </c>
      <c r="N31" s="331" t="str">
        <f>IF($B31="","",VLOOKUP($B31,licbarque97,5))</f>
        <v/>
      </c>
      <c r="O31" s="331" t="str">
        <f>IF($C31="","",VLOOKUP($C31,licbarque97,5))</f>
        <v/>
      </c>
      <c r="P31" s="335" t="str">
        <f>IF($D31="","",VLOOKUP($D31,licbarque97,5))</f>
        <v/>
      </c>
      <c r="Q31" s="643"/>
      <c r="R31" s="367" t="str">
        <f t="shared" si="54"/>
        <v/>
      </c>
      <c r="S31" s="361"/>
      <c r="T31" s="311"/>
      <c r="U31" s="312"/>
    </row>
    <row r="32" spans="1:21" s="313" customFormat="1" ht="13.05" customHeight="1">
      <c r="A32" s="545"/>
      <c r="B32" s="546"/>
      <c r="C32" s="546"/>
      <c r="D32" s="547"/>
      <c r="E32" s="331" t="str">
        <f>IF($A32="","",VLOOKUP($A32,licbarque97,3))</f>
        <v/>
      </c>
      <c r="F32" s="317" t="str">
        <f>IF($A32="","",VLOOKUP($A32,licbarque97,6))</f>
        <v/>
      </c>
      <c r="G32" s="331" t="str">
        <f>IF($B32="","",VLOOKUP($B32,licbarque97,3))</f>
        <v/>
      </c>
      <c r="H32" s="317" t="str">
        <f>IF($B32="","",VLOOKUP($B32,licbarque97,6))</f>
        <v/>
      </c>
      <c r="I32" s="331" t="str">
        <f>IF($C32="","",VLOOKUP($C32,licbarque97,3))</f>
        <v/>
      </c>
      <c r="J32" s="317" t="str">
        <f>IF($C32="","",VLOOKUP($C32,licbarque97,6))</f>
        <v/>
      </c>
      <c r="K32" s="331" t="str">
        <f>IF($D32="","",VLOOKUP($D32,licbarque97,3))</f>
        <v/>
      </c>
      <c r="L32" s="317" t="str">
        <f>IF($D32="","",VLOOKUP($D32,licbarque97,6))</f>
        <v/>
      </c>
      <c r="M32" s="331" t="str">
        <f>IF(A32="","",VLOOKUP(A32,licbarque97,5))</f>
        <v/>
      </c>
      <c r="N32" s="331" t="str">
        <f>IF($B32="","",VLOOKUP($B32,licbarque97,5))</f>
        <v/>
      </c>
      <c r="O32" s="331" t="str">
        <f>IF($C32="","",VLOOKUP($C32,licbarque97,5))</f>
        <v/>
      </c>
      <c r="P32" s="335" t="str">
        <f>IF($D32="","",VLOOKUP($D32,licbarque97,5))</f>
        <v/>
      </c>
      <c r="Q32" s="643"/>
      <c r="R32" s="367" t="str">
        <f t="shared" si="54"/>
        <v/>
      </c>
      <c r="S32" s="361"/>
      <c r="T32" s="311"/>
      <c r="U32" s="312"/>
    </row>
  </sheetData>
  <sortState xmlns:xlrd2="http://schemas.microsoft.com/office/spreadsheetml/2017/richdata2" ref="A19:R21">
    <sortCondition ref="Q19:Q21"/>
  </sortState>
  <mergeCells count="7">
    <mergeCell ref="A22:S22"/>
    <mergeCell ref="A27:S27"/>
    <mergeCell ref="A1:S1"/>
    <mergeCell ref="A3:S3"/>
    <mergeCell ref="A8:S8"/>
    <mergeCell ref="A13:S13"/>
    <mergeCell ref="A18:S18"/>
  </mergeCells>
  <phoneticPr fontId="42" type="noConversion"/>
  <printOptions horizontalCentered="1"/>
  <pageMargins left="0.25" right="0.25" top="0.75" bottom="0.75" header="0.3" footer="0.3"/>
  <pageSetup paperSize="9" scale="84" orientation="landscape" r:id="rId1"/>
  <headerFooter>
    <oddFooter xml:space="preserve">&amp;L&amp;"Arial,Gras"&amp;12&amp;F  /  &amp;A&amp;C&amp;P/&amp;N&amp;R&amp;KFF0000Edition du:&amp;D_&amp;T </oddFooter>
  </headerFooter>
  <rowBreaks count="1" manualBreakCount="1">
    <brk id="1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AI87"/>
  <sheetViews>
    <sheetView showZeros="0" topLeftCell="A63" zoomScaleSheetLayoutView="106" workbookViewId="0">
      <selection activeCell="T80" sqref="T80"/>
    </sheetView>
  </sheetViews>
  <sheetFormatPr baseColWidth="10" defaultColWidth="11.44140625" defaultRowHeight="12" customHeight="1"/>
  <cols>
    <col min="1" max="3" width="4.21875" style="269" customWidth="1"/>
    <col min="4" max="4" width="4.21875" style="244" customWidth="1"/>
    <col min="5" max="5" width="17.77734375" style="333" customWidth="1"/>
    <col min="6" max="6" width="4" style="270" customWidth="1"/>
    <col min="7" max="7" width="17.77734375" style="333" customWidth="1"/>
    <col min="8" max="8" width="4.21875" style="270" customWidth="1"/>
    <col min="9" max="9" width="17.77734375" style="333" customWidth="1"/>
    <col min="10" max="10" width="3.77734375" style="270" customWidth="1"/>
    <col min="11" max="11" width="17.77734375" style="333" customWidth="1"/>
    <col min="12" max="12" width="2.77734375" style="270" customWidth="1"/>
    <col min="13" max="13" width="7.77734375" style="337" customWidth="1"/>
    <col min="14" max="16" width="7.77734375" style="333" customWidth="1"/>
    <col min="17" max="17" width="9.21875" style="246" customWidth="1"/>
    <col min="18" max="18" width="9.77734375" style="357" customWidth="1"/>
    <col min="19" max="19" width="7.77734375" style="358" customWidth="1"/>
    <col min="20" max="20" width="11.44140625" style="243"/>
    <col min="21" max="21" width="11.44140625" style="241"/>
    <col min="22" max="22" width="13.44140625" style="242" customWidth="1"/>
    <col min="23" max="16384" width="11.44140625" style="242"/>
  </cols>
  <sheetData>
    <row r="1" spans="1:33" ht="25.05" customHeight="1">
      <c r="A1" s="946" t="str">
        <f ca="1">MID(CELL("filename",$A$1),FIND("]",CELL("filename",$A$1))+1,32)&amp;" "&amp;AN</f>
        <v>Ampuis 4 2026</v>
      </c>
      <c r="B1" s="947"/>
      <c r="C1" s="947"/>
      <c r="D1" s="947"/>
      <c r="E1" s="947"/>
      <c r="F1" s="947"/>
      <c r="G1" s="947"/>
      <c r="H1" s="947"/>
      <c r="I1" s="947"/>
      <c r="J1" s="947"/>
      <c r="K1" s="947"/>
      <c r="L1" s="947"/>
      <c r="M1" s="947"/>
      <c r="N1" s="947"/>
      <c r="O1" s="947"/>
      <c r="P1" s="947"/>
      <c r="Q1" s="947"/>
      <c r="R1" s="947"/>
      <c r="S1" s="948"/>
      <c r="T1" s="240"/>
    </row>
    <row r="2" spans="1:33" s="319" customFormat="1" ht="15" customHeight="1" thickBot="1">
      <c r="A2" s="372" t="s">
        <v>666</v>
      </c>
      <c r="B2" s="373" t="s">
        <v>25</v>
      </c>
      <c r="C2" s="373" t="s">
        <v>563</v>
      </c>
      <c r="D2" s="374" t="s">
        <v>564</v>
      </c>
      <c r="E2" s="375" t="s">
        <v>668</v>
      </c>
      <c r="F2" s="374" t="s">
        <v>669</v>
      </c>
      <c r="G2" s="375" t="s">
        <v>670</v>
      </c>
      <c r="H2" s="374" t="s">
        <v>669</v>
      </c>
      <c r="I2" s="375" t="s">
        <v>682</v>
      </c>
      <c r="J2" s="374" t="s">
        <v>669</v>
      </c>
      <c r="K2" s="375" t="s">
        <v>683</v>
      </c>
      <c r="L2" s="374" t="s">
        <v>669</v>
      </c>
      <c r="M2" s="375" t="s">
        <v>672</v>
      </c>
      <c r="N2" s="376" t="s">
        <v>673</v>
      </c>
      <c r="O2" s="375" t="s">
        <v>680</v>
      </c>
      <c r="P2" s="376" t="s">
        <v>681</v>
      </c>
      <c r="Q2" s="450" t="s">
        <v>684</v>
      </c>
      <c r="R2" s="356" t="s">
        <v>557</v>
      </c>
      <c r="S2" s="355" t="s">
        <v>630</v>
      </c>
      <c r="T2" s="320"/>
      <c r="U2" s="318"/>
    </row>
    <row r="3" spans="1:33" s="245" customFormat="1" ht="20.100000000000001" customHeight="1">
      <c r="A3" s="943" t="s">
        <v>515</v>
      </c>
      <c r="B3" s="944"/>
      <c r="C3" s="944"/>
      <c r="D3" s="944"/>
      <c r="E3" s="944"/>
      <c r="F3" s="944"/>
      <c r="G3" s="944"/>
      <c r="H3" s="944"/>
      <c r="I3" s="944"/>
      <c r="J3" s="944"/>
      <c r="K3" s="944"/>
      <c r="L3" s="944"/>
      <c r="M3" s="944"/>
      <c r="N3" s="944"/>
      <c r="O3" s="944"/>
      <c r="P3" s="944"/>
      <c r="Q3" s="944"/>
      <c r="R3" s="944"/>
      <c r="S3" s="945"/>
      <c r="T3" s="243"/>
      <c r="U3" s="273"/>
    </row>
    <row r="4" spans="1:33" s="313" customFormat="1" ht="13.05" customHeight="1">
      <c r="A4" s="307"/>
      <c r="B4" s="308"/>
      <c r="C4" s="308"/>
      <c r="D4" s="309"/>
      <c r="E4" s="341" t="str">
        <f t="shared" ref="E4:E13" si="0">IF($A4="","",VLOOKUP($A4,licbarque97,3))</f>
        <v/>
      </c>
      <c r="F4" s="317" t="str">
        <f t="shared" ref="F4:F13" si="1">IF($A4="","",VLOOKUP($A4,licbarque97,6))</f>
        <v/>
      </c>
      <c r="G4" s="330" t="str">
        <f t="shared" ref="G4:G13" si="2">IF($B4="","",VLOOKUP($B4,licbarque97,3))</f>
        <v/>
      </c>
      <c r="H4" s="310" t="str">
        <f t="shared" ref="H4:H13" si="3">IF($B4="","",VLOOKUP($B4,licbarque97,6))</f>
        <v/>
      </c>
      <c r="I4" s="330" t="str">
        <f t="shared" ref="I4:I13" si="4">IF($C4="","",VLOOKUP($C4,licbarque97,3))</f>
        <v/>
      </c>
      <c r="J4" s="310" t="str">
        <f t="shared" ref="J4:J13" si="5">IF($C4="","",VLOOKUP($C4,licbarque97,6))</f>
        <v/>
      </c>
      <c r="K4" s="330" t="str">
        <f t="shared" ref="K4:K13" si="6">IF($D4="","",VLOOKUP($D4,licbarque97,3))</f>
        <v/>
      </c>
      <c r="L4" s="310" t="str">
        <f t="shared" ref="L4:L13" si="7">IF($D4="","",VLOOKUP($D4,licbarque97,6))</f>
        <v/>
      </c>
      <c r="M4" s="330"/>
      <c r="N4" s="330" t="str">
        <f t="shared" ref="N4:N13" si="8">IF($B4="","",VLOOKUP($B4,licbarque97,5))</f>
        <v/>
      </c>
      <c r="O4" s="330" t="str">
        <f t="shared" ref="O4:O13" si="9">IF($C4="","",VLOOKUP($C4,licbarque97,5))</f>
        <v/>
      </c>
      <c r="P4" s="334" t="str">
        <f t="shared" ref="P4:P13" si="10">IF($D4="","",VLOOKUP($D4,licbarque97,5))</f>
        <v/>
      </c>
      <c r="Q4" s="589"/>
      <c r="R4" s="365" t="str">
        <f t="shared" ref="R4:R13" si="11">IF($Q4="","",RANK($Q4,$Q$4:$Q$13,1))</f>
        <v/>
      </c>
      <c r="S4" s="359"/>
      <c r="T4" s="311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  <c r="AG4" s="312"/>
    </row>
    <row r="5" spans="1:33" s="313" customFormat="1" ht="13.05" customHeight="1">
      <c r="A5" s="338"/>
      <c r="B5" s="339"/>
      <c r="C5" s="339"/>
      <c r="D5" s="340"/>
      <c r="E5" s="341" t="str">
        <f t="shared" si="0"/>
        <v/>
      </c>
      <c r="F5" s="342" t="str">
        <f t="shared" si="1"/>
        <v/>
      </c>
      <c r="G5" s="341" t="str">
        <f t="shared" si="2"/>
        <v/>
      </c>
      <c r="H5" s="342" t="str">
        <f t="shared" si="3"/>
        <v/>
      </c>
      <c r="I5" s="341" t="str">
        <f t="shared" si="4"/>
        <v/>
      </c>
      <c r="J5" s="342" t="str">
        <f t="shared" si="5"/>
        <v/>
      </c>
      <c r="K5" s="341" t="str">
        <f t="shared" si="6"/>
        <v/>
      </c>
      <c r="L5" s="342" t="str">
        <f t="shared" si="7"/>
        <v/>
      </c>
      <c r="M5" s="341" t="str">
        <f t="shared" ref="M5:M13" si="12">IF(A5="","",VLOOKUP(A5,licbarque97,5))</f>
        <v/>
      </c>
      <c r="N5" s="341" t="str">
        <f t="shared" si="8"/>
        <v/>
      </c>
      <c r="O5" s="341" t="str">
        <f t="shared" si="9"/>
        <v/>
      </c>
      <c r="P5" s="343" t="str">
        <f t="shared" si="10"/>
        <v/>
      </c>
      <c r="Q5" s="589"/>
      <c r="R5" s="366" t="str">
        <f t="shared" si="11"/>
        <v/>
      </c>
      <c r="S5" s="360"/>
      <c r="T5" s="311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</row>
    <row r="6" spans="1:33" s="313" customFormat="1" ht="13.05" customHeight="1">
      <c r="A6" s="314"/>
      <c r="B6" s="315"/>
      <c r="C6" s="315"/>
      <c r="D6" s="316"/>
      <c r="E6" s="331" t="str">
        <f t="shared" si="0"/>
        <v/>
      </c>
      <c r="F6" s="317" t="str">
        <f t="shared" si="1"/>
        <v/>
      </c>
      <c r="G6" s="331" t="str">
        <f t="shared" si="2"/>
        <v/>
      </c>
      <c r="H6" s="317" t="str">
        <f t="shared" si="3"/>
        <v/>
      </c>
      <c r="I6" s="331" t="str">
        <f t="shared" si="4"/>
        <v/>
      </c>
      <c r="J6" s="317" t="str">
        <f t="shared" si="5"/>
        <v/>
      </c>
      <c r="K6" s="331" t="str">
        <f t="shared" si="6"/>
        <v/>
      </c>
      <c r="L6" s="317" t="str">
        <f t="shared" si="7"/>
        <v/>
      </c>
      <c r="M6" s="331" t="str">
        <f t="shared" si="12"/>
        <v/>
      </c>
      <c r="N6" s="331" t="str">
        <f t="shared" si="8"/>
        <v/>
      </c>
      <c r="O6" s="331" t="str">
        <f t="shared" si="9"/>
        <v/>
      </c>
      <c r="P6" s="335" t="str">
        <f t="shared" si="10"/>
        <v/>
      </c>
      <c r="Q6" s="451"/>
      <c r="R6" s="367" t="str">
        <f t="shared" si="11"/>
        <v/>
      </c>
      <c r="S6" s="361"/>
      <c r="T6" s="311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</row>
    <row r="7" spans="1:33" s="313" customFormat="1" ht="13.05" customHeight="1">
      <c r="A7" s="314"/>
      <c r="B7" s="315"/>
      <c r="C7" s="315"/>
      <c r="D7" s="316"/>
      <c r="E7" s="331" t="str">
        <f t="shared" si="0"/>
        <v/>
      </c>
      <c r="F7" s="317" t="str">
        <f t="shared" si="1"/>
        <v/>
      </c>
      <c r="G7" s="331" t="str">
        <f t="shared" si="2"/>
        <v/>
      </c>
      <c r="H7" s="317" t="str">
        <f t="shared" si="3"/>
        <v/>
      </c>
      <c r="I7" s="331" t="str">
        <f t="shared" si="4"/>
        <v/>
      </c>
      <c r="J7" s="317" t="str">
        <f t="shared" si="5"/>
        <v/>
      </c>
      <c r="K7" s="331" t="str">
        <f t="shared" si="6"/>
        <v/>
      </c>
      <c r="L7" s="317" t="str">
        <f t="shared" si="7"/>
        <v/>
      </c>
      <c r="M7" s="331" t="str">
        <f t="shared" si="12"/>
        <v/>
      </c>
      <c r="N7" s="331" t="str">
        <f t="shared" si="8"/>
        <v/>
      </c>
      <c r="O7" s="331" t="str">
        <f t="shared" si="9"/>
        <v/>
      </c>
      <c r="P7" s="335" t="str">
        <f t="shared" si="10"/>
        <v/>
      </c>
      <c r="Q7" s="451"/>
      <c r="R7" s="367" t="str">
        <f t="shared" si="11"/>
        <v/>
      </c>
      <c r="S7" s="361"/>
      <c r="T7" s="311"/>
      <c r="U7" s="312"/>
      <c r="V7" s="312"/>
      <c r="W7" s="312"/>
      <c r="X7" s="312"/>
      <c r="Y7" s="312"/>
      <c r="Z7" s="312"/>
      <c r="AA7" s="312"/>
      <c r="AB7" s="312"/>
      <c r="AC7" s="312"/>
      <c r="AD7" s="312"/>
      <c r="AE7" s="312"/>
      <c r="AF7" s="312"/>
      <c r="AG7" s="312"/>
    </row>
    <row r="8" spans="1:33" s="313" customFormat="1" ht="13.05" customHeight="1">
      <c r="A8" s="314"/>
      <c r="B8" s="315"/>
      <c r="C8" s="315"/>
      <c r="D8" s="316"/>
      <c r="E8" s="331" t="str">
        <f t="shared" si="0"/>
        <v/>
      </c>
      <c r="F8" s="317" t="str">
        <f t="shared" si="1"/>
        <v/>
      </c>
      <c r="G8" s="331" t="str">
        <f t="shared" si="2"/>
        <v/>
      </c>
      <c r="H8" s="317" t="str">
        <f t="shared" si="3"/>
        <v/>
      </c>
      <c r="I8" s="331" t="str">
        <f t="shared" si="4"/>
        <v/>
      </c>
      <c r="J8" s="317" t="str">
        <f t="shared" si="5"/>
        <v/>
      </c>
      <c r="K8" s="331" t="str">
        <f t="shared" si="6"/>
        <v/>
      </c>
      <c r="L8" s="317" t="str">
        <f t="shared" si="7"/>
        <v/>
      </c>
      <c r="M8" s="331" t="str">
        <f t="shared" si="12"/>
        <v/>
      </c>
      <c r="N8" s="331" t="str">
        <f t="shared" si="8"/>
        <v/>
      </c>
      <c r="O8" s="331" t="str">
        <f t="shared" si="9"/>
        <v/>
      </c>
      <c r="P8" s="335" t="str">
        <f t="shared" si="10"/>
        <v/>
      </c>
      <c r="Q8" s="451"/>
      <c r="R8" s="367" t="str">
        <f t="shared" si="11"/>
        <v/>
      </c>
      <c r="S8" s="361"/>
      <c r="T8" s="311"/>
      <c r="U8" s="312"/>
      <c r="V8" s="312"/>
      <c r="W8" s="312"/>
      <c r="X8" s="312"/>
      <c r="Y8" s="312"/>
      <c r="Z8" s="312"/>
      <c r="AA8" s="312"/>
      <c r="AB8" s="312"/>
      <c r="AC8" s="312"/>
      <c r="AD8" s="312"/>
      <c r="AE8" s="312"/>
      <c r="AF8" s="312"/>
      <c r="AG8" s="312"/>
    </row>
    <row r="9" spans="1:33" s="313" customFormat="1" ht="13.05" customHeight="1">
      <c r="A9" s="314"/>
      <c r="B9" s="315"/>
      <c r="C9" s="315"/>
      <c r="D9" s="316"/>
      <c r="E9" s="331" t="str">
        <f t="shared" si="0"/>
        <v/>
      </c>
      <c r="F9" s="317" t="str">
        <f t="shared" si="1"/>
        <v/>
      </c>
      <c r="G9" s="331" t="str">
        <f t="shared" si="2"/>
        <v/>
      </c>
      <c r="H9" s="317" t="str">
        <f t="shared" si="3"/>
        <v/>
      </c>
      <c r="I9" s="331" t="str">
        <f t="shared" si="4"/>
        <v/>
      </c>
      <c r="J9" s="317" t="str">
        <f t="shared" si="5"/>
        <v/>
      </c>
      <c r="K9" s="331" t="str">
        <f t="shared" si="6"/>
        <v/>
      </c>
      <c r="L9" s="317" t="str">
        <f t="shared" si="7"/>
        <v/>
      </c>
      <c r="M9" s="331" t="str">
        <f t="shared" si="12"/>
        <v/>
      </c>
      <c r="N9" s="331" t="str">
        <f t="shared" si="8"/>
        <v/>
      </c>
      <c r="O9" s="331" t="str">
        <f t="shared" si="9"/>
        <v/>
      </c>
      <c r="P9" s="335" t="str">
        <f t="shared" si="10"/>
        <v/>
      </c>
      <c r="Q9" s="451"/>
      <c r="R9" s="367" t="str">
        <f t="shared" si="11"/>
        <v/>
      </c>
      <c r="S9" s="361"/>
      <c r="T9" s="311"/>
      <c r="U9" s="312"/>
      <c r="V9" s="312"/>
      <c r="W9" s="312"/>
      <c r="X9" s="312"/>
      <c r="Y9" s="312"/>
      <c r="Z9" s="312"/>
      <c r="AA9" s="312"/>
      <c r="AB9" s="312"/>
      <c r="AC9" s="312"/>
      <c r="AD9" s="312"/>
      <c r="AE9" s="312"/>
      <c r="AF9" s="312"/>
      <c r="AG9" s="312"/>
    </row>
    <row r="10" spans="1:33" s="313" customFormat="1" ht="13.05" customHeight="1">
      <c r="A10" s="314"/>
      <c r="B10" s="315"/>
      <c r="C10" s="315"/>
      <c r="D10" s="316"/>
      <c r="E10" s="331" t="str">
        <f t="shared" si="0"/>
        <v/>
      </c>
      <c r="F10" s="317" t="str">
        <f t="shared" si="1"/>
        <v/>
      </c>
      <c r="G10" s="331" t="str">
        <f t="shared" si="2"/>
        <v/>
      </c>
      <c r="H10" s="317" t="str">
        <f t="shared" si="3"/>
        <v/>
      </c>
      <c r="I10" s="331" t="str">
        <f t="shared" si="4"/>
        <v/>
      </c>
      <c r="J10" s="317" t="str">
        <f t="shared" si="5"/>
        <v/>
      </c>
      <c r="K10" s="331" t="str">
        <f t="shared" si="6"/>
        <v/>
      </c>
      <c r="L10" s="317" t="str">
        <f t="shared" si="7"/>
        <v/>
      </c>
      <c r="M10" s="331" t="str">
        <f t="shared" si="12"/>
        <v/>
      </c>
      <c r="N10" s="331" t="str">
        <f t="shared" si="8"/>
        <v/>
      </c>
      <c r="O10" s="331" t="str">
        <f t="shared" si="9"/>
        <v/>
      </c>
      <c r="P10" s="335" t="str">
        <f t="shared" si="10"/>
        <v/>
      </c>
      <c r="Q10" s="451"/>
      <c r="R10" s="367" t="str">
        <f t="shared" si="11"/>
        <v/>
      </c>
      <c r="S10" s="361"/>
      <c r="T10" s="311"/>
      <c r="U10" s="312"/>
      <c r="V10" s="312"/>
      <c r="W10" s="312"/>
      <c r="X10" s="312"/>
      <c r="Y10" s="312"/>
      <c r="Z10" s="312"/>
      <c r="AA10" s="312"/>
      <c r="AB10" s="312"/>
      <c r="AC10" s="312"/>
      <c r="AD10" s="312"/>
      <c r="AE10" s="312"/>
      <c r="AF10" s="312"/>
      <c r="AG10" s="312"/>
    </row>
    <row r="11" spans="1:33" s="313" customFormat="1" ht="13.05" customHeight="1">
      <c r="A11" s="314"/>
      <c r="B11" s="315"/>
      <c r="C11" s="315"/>
      <c r="D11" s="316"/>
      <c r="E11" s="331" t="str">
        <f t="shared" si="0"/>
        <v/>
      </c>
      <c r="F11" s="317" t="str">
        <f t="shared" si="1"/>
        <v/>
      </c>
      <c r="G11" s="331" t="str">
        <f t="shared" si="2"/>
        <v/>
      </c>
      <c r="H11" s="317" t="str">
        <f t="shared" si="3"/>
        <v/>
      </c>
      <c r="I11" s="331" t="str">
        <f t="shared" si="4"/>
        <v/>
      </c>
      <c r="J11" s="317" t="str">
        <f t="shared" si="5"/>
        <v/>
      </c>
      <c r="K11" s="331" t="str">
        <f t="shared" si="6"/>
        <v/>
      </c>
      <c r="L11" s="317" t="str">
        <f t="shared" si="7"/>
        <v/>
      </c>
      <c r="M11" s="331" t="str">
        <f t="shared" si="12"/>
        <v/>
      </c>
      <c r="N11" s="331" t="str">
        <f t="shared" si="8"/>
        <v/>
      </c>
      <c r="O11" s="331" t="str">
        <f t="shared" si="9"/>
        <v/>
      </c>
      <c r="P11" s="335" t="str">
        <f t="shared" si="10"/>
        <v/>
      </c>
      <c r="Q11" s="451"/>
      <c r="R11" s="367" t="str">
        <f t="shared" si="11"/>
        <v/>
      </c>
      <c r="S11" s="361"/>
      <c r="T11" s="311"/>
      <c r="U11" s="312"/>
    </row>
    <row r="12" spans="1:33" s="313" customFormat="1" ht="13.05" customHeight="1">
      <c r="A12" s="314"/>
      <c r="B12" s="315"/>
      <c r="C12" s="315"/>
      <c r="D12" s="316"/>
      <c r="E12" s="331" t="str">
        <f t="shared" si="0"/>
        <v/>
      </c>
      <c r="F12" s="317" t="str">
        <f t="shared" si="1"/>
        <v/>
      </c>
      <c r="G12" s="331" t="str">
        <f t="shared" si="2"/>
        <v/>
      </c>
      <c r="H12" s="317" t="str">
        <f t="shared" si="3"/>
        <v/>
      </c>
      <c r="I12" s="331" t="str">
        <f t="shared" si="4"/>
        <v/>
      </c>
      <c r="J12" s="317" t="str">
        <f t="shared" si="5"/>
        <v/>
      </c>
      <c r="K12" s="331" t="str">
        <f t="shared" si="6"/>
        <v/>
      </c>
      <c r="L12" s="317" t="str">
        <f t="shared" si="7"/>
        <v/>
      </c>
      <c r="M12" s="331" t="str">
        <f t="shared" si="12"/>
        <v/>
      </c>
      <c r="N12" s="331" t="str">
        <f t="shared" si="8"/>
        <v/>
      </c>
      <c r="O12" s="331" t="str">
        <f t="shared" si="9"/>
        <v/>
      </c>
      <c r="P12" s="335" t="str">
        <f t="shared" si="10"/>
        <v/>
      </c>
      <c r="Q12" s="451"/>
      <c r="R12" s="367" t="str">
        <f t="shared" si="11"/>
        <v/>
      </c>
      <c r="S12" s="361"/>
      <c r="T12" s="311"/>
      <c r="U12" s="312"/>
    </row>
    <row r="13" spans="1:33" s="313" customFormat="1" ht="13.05" customHeight="1" thickBot="1">
      <c r="A13" s="321"/>
      <c r="B13" s="322"/>
      <c r="C13" s="322"/>
      <c r="D13" s="323"/>
      <c r="E13" s="332" t="str">
        <f t="shared" si="0"/>
        <v/>
      </c>
      <c r="F13" s="324" t="str">
        <f t="shared" si="1"/>
        <v/>
      </c>
      <c r="G13" s="332" t="str">
        <f t="shared" si="2"/>
        <v/>
      </c>
      <c r="H13" s="324" t="str">
        <f t="shared" si="3"/>
        <v/>
      </c>
      <c r="I13" s="332" t="str">
        <f t="shared" si="4"/>
        <v/>
      </c>
      <c r="J13" s="324" t="str">
        <f t="shared" si="5"/>
        <v/>
      </c>
      <c r="K13" s="332" t="str">
        <f t="shared" si="6"/>
        <v/>
      </c>
      <c r="L13" s="324" t="str">
        <f t="shared" si="7"/>
        <v/>
      </c>
      <c r="M13" s="332" t="str">
        <f t="shared" si="12"/>
        <v/>
      </c>
      <c r="N13" s="332" t="str">
        <f t="shared" si="8"/>
        <v/>
      </c>
      <c r="O13" s="332" t="str">
        <f t="shared" si="9"/>
        <v/>
      </c>
      <c r="P13" s="336" t="str">
        <f t="shared" si="10"/>
        <v/>
      </c>
      <c r="Q13" s="452"/>
      <c r="R13" s="368" t="str">
        <f t="shared" si="11"/>
        <v/>
      </c>
      <c r="S13" s="362"/>
      <c r="T13" s="311"/>
      <c r="U13" s="312"/>
    </row>
    <row r="14" spans="1:33" s="245" customFormat="1" ht="20.100000000000001" customHeight="1">
      <c r="A14" s="943" t="s">
        <v>508</v>
      </c>
      <c r="B14" s="944"/>
      <c r="C14" s="944"/>
      <c r="D14" s="944"/>
      <c r="E14" s="944"/>
      <c r="F14" s="944"/>
      <c r="G14" s="944"/>
      <c r="H14" s="944"/>
      <c r="I14" s="944"/>
      <c r="J14" s="944"/>
      <c r="K14" s="944"/>
      <c r="L14" s="944"/>
      <c r="M14" s="944"/>
      <c r="N14" s="944"/>
      <c r="O14" s="944"/>
      <c r="P14" s="944"/>
      <c r="Q14" s="944"/>
      <c r="R14" s="944"/>
      <c r="S14" s="945"/>
      <c r="T14" s="243"/>
      <c r="U14" s="273"/>
    </row>
    <row r="15" spans="1:33" s="313" customFormat="1" ht="13.05" customHeight="1">
      <c r="A15" s="531"/>
      <c r="B15" s="532"/>
      <c r="C15" s="532"/>
      <c r="D15" s="533"/>
      <c r="E15" s="330" t="str">
        <f t="shared" ref="E15:E26" si="13">IF($A15="","",VLOOKUP($A15,licbarque97,3))</f>
        <v/>
      </c>
      <c r="F15" s="310" t="str">
        <f t="shared" ref="F15:F26" si="14">IF($A15="","",VLOOKUP($A15,licbarque97,6))</f>
        <v/>
      </c>
      <c r="G15" s="330" t="str">
        <f t="shared" ref="G15:G26" si="15">IF($B15="","",VLOOKUP($B15,licbarque97,3))</f>
        <v/>
      </c>
      <c r="H15" s="310" t="str">
        <f t="shared" ref="H15:H26" si="16">IF($B15="","",VLOOKUP($B15,licbarque97,6))</f>
        <v/>
      </c>
      <c r="I15" s="330" t="str">
        <f t="shared" ref="I15:I26" si="17">IF($C15="","",VLOOKUP($C15,licbarque97,3))</f>
        <v/>
      </c>
      <c r="J15" s="310" t="str">
        <f t="shared" ref="J15:J26" si="18">IF($C15="","",VLOOKUP($C15,licbarque97,6))</f>
        <v/>
      </c>
      <c r="K15" s="330" t="str">
        <f t="shared" ref="K15:K26" si="19">IF($D15="","",VLOOKUP($D15,licbarque97,3))</f>
        <v/>
      </c>
      <c r="L15" s="310" t="str">
        <f t="shared" ref="L15:L26" si="20">IF($D15="","",VLOOKUP($D15,licbarque97,6))</f>
        <v/>
      </c>
      <c r="M15" s="330" t="str">
        <f t="shared" ref="M15:M26" si="21">IF(A15="","",VLOOKUP(A15,licbarque97,5))</f>
        <v/>
      </c>
      <c r="N15" s="330" t="str">
        <f t="shared" ref="N15:N26" si="22">IF($B15="","",VLOOKUP($B15,licbarque97,5))</f>
        <v/>
      </c>
      <c r="O15" s="330" t="str">
        <f t="shared" ref="O15:O26" si="23">IF($C15="","",VLOOKUP($C15,licbarque97,5))</f>
        <v/>
      </c>
      <c r="P15" s="334" t="str">
        <f t="shared" ref="P15:P26" si="24">IF($D15="","",VLOOKUP($D15,licbarque97,5))</f>
        <v/>
      </c>
      <c r="Q15" s="589"/>
      <c r="R15" s="366" t="str">
        <f>IF($Q15="","",RANK($Q15,$Q$15:$Q$26,1))</f>
        <v/>
      </c>
      <c r="S15" s="359"/>
      <c r="T15" s="311"/>
      <c r="U15" s="312"/>
    </row>
    <row r="16" spans="1:33" s="313" customFormat="1" ht="13.05" customHeight="1">
      <c r="A16" s="545"/>
      <c r="B16" s="546"/>
      <c r="C16" s="546"/>
      <c r="D16" s="547"/>
      <c r="E16" s="331" t="str">
        <f t="shared" si="13"/>
        <v/>
      </c>
      <c r="F16" s="317" t="str">
        <f t="shared" si="14"/>
        <v/>
      </c>
      <c r="G16" s="331" t="str">
        <f t="shared" si="15"/>
        <v/>
      </c>
      <c r="H16" s="317" t="str">
        <f t="shared" si="16"/>
        <v/>
      </c>
      <c r="I16" s="331" t="str">
        <f t="shared" si="17"/>
        <v/>
      </c>
      <c r="J16" s="317" t="str">
        <f t="shared" si="18"/>
        <v/>
      </c>
      <c r="K16" s="331" t="str">
        <f t="shared" si="19"/>
        <v/>
      </c>
      <c r="L16" s="317" t="str">
        <f t="shared" si="20"/>
        <v/>
      </c>
      <c r="M16" s="331" t="str">
        <f t="shared" si="21"/>
        <v/>
      </c>
      <c r="N16" s="331" t="str">
        <f t="shared" si="22"/>
        <v/>
      </c>
      <c r="O16" s="331" t="str">
        <f t="shared" si="23"/>
        <v/>
      </c>
      <c r="P16" s="335" t="str">
        <f t="shared" si="24"/>
        <v/>
      </c>
      <c r="Q16" s="454"/>
      <c r="R16" s="366" t="str">
        <f t="shared" ref="R16:R26" si="25">IF($Q16="","",RANK($Q16,$Q$15:$Q$26,1))</f>
        <v/>
      </c>
      <c r="S16" s="361"/>
      <c r="T16" s="311"/>
      <c r="U16" s="312"/>
    </row>
    <row r="17" spans="1:21" s="313" customFormat="1" ht="13.05" customHeight="1">
      <c r="A17" s="545"/>
      <c r="B17" s="546"/>
      <c r="C17" s="546"/>
      <c r="D17" s="547"/>
      <c r="E17" s="331" t="str">
        <f t="shared" si="13"/>
        <v/>
      </c>
      <c r="F17" s="317" t="str">
        <f t="shared" si="14"/>
        <v/>
      </c>
      <c r="G17" s="331" t="str">
        <f t="shared" si="15"/>
        <v/>
      </c>
      <c r="H17" s="317" t="str">
        <f t="shared" si="16"/>
        <v/>
      </c>
      <c r="I17" s="331" t="str">
        <f t="shared" si="17"/>
        <v/>
      </c>
      <c r="J17" s="317" t="str">
        <f t="shared" si="18"/>
        <v/>
      </c>
      <c r="K17" s="331" t="str">
        <f t="shared" si="19"/>
        <v/>
      </c>
      <c r="L17" s="317" t="str">
        <f t="shared" si="20"/>
        <v/>
      </c>
      <c r="M17" s="331" t="str">
        <f t="shared" si="21"/>
        <v/>
      </c>
      <c r="N17" s="331" t="str">
        <f t="shared" si="22"/>
        <v/>
      </c>
      <c r="O17" s="331" t="str">
        <f t="shared" si="23"/>
        <v/>
      </c>
      <c r="P17" s="335" t="str">
        <f t="shared" si="24"/>
        <v/>
      </c>
      <c r="Q17" s="454"/>
      <c r="R17" s="366" t="str">
        <f t="shared" si="25"/>
        <v/>
      </c>
      <c r="S17" s="361"/>
      <c r="T17" s="311"/>
      <c r="U17" s="312"/>
    </row>
    <row r="18" spans="1:21" s="313" customFormat="1" ht="13.05" customHeight="1">
      <c r="A18" s="545"/>
      <c r="B18" s="546"/>
      <c r="C18" s="546"/>
      <c r="D18" s="547"/>
      <c r="E18" s="331" t="str">
        <f t="shared" si="13"/>
        <v/>
      </c>
      <c r="F18" s="317" t="str">
        <f t="shared" si="14"/>
        <v/>
      </c>
      <c r="G18" s="331" t="str">
        <f t="shared" si="15"/>
        <v/>
      </c>
      <c r="H18" s="317" t="str">
        <f t="shared" si="16"/>
        <v/>
      </c>
      <c r="I18" s="331" t="str">
        <f t="shared" si="17"/>
        <v/>
      </c>
      <c r="J18" s="317" t="str">
        <f t="shared" si="18"/>
        <v/>
      </c>
      <c r="K18" s="331" t="str">
        <f t="shared" si="19"/>
        <v/>
      </c>
      <c r="L18" s="317" t="str">
        <f t="shared" si="20"/>
        <v/>
      </c>
      <c r="M18" s="331" t="str">
        <f t="shared" si="21"/>
        <v/>
      </c>
      <c r="N18" s="331" t="str">
        <f t="shared" si="22"/>
        <v/>
      </c>
      <c r="O18" s="331" t="str">
        <f t="shared" si="23"/>
        <v/>
      </c>
      <c r="P18" s="335" t="str">
        <f t="shared" si="24"/>
        <v/>
      </c>
      <c r="Q18" s="454"/>
      <c r="R18" s="366" t="str">
        <f t="shared" si="25"/>
        <v/>
      </c>
      <c r="S18" s="361"/>
      <c r="T18" s="311"/>
      <c r="U18" s="312"/>
    </row>
    <row r="19" spans="1:21" s="313" customFormat="1" ht="13.05" customHeight="1">
      <c r="A19" s="545"/>
      <c r="B19" s="546"/>
      <c r="C19" s="546"/>
      <c r="D19" s="547"/>
      <c r="E19" s="331" t="str">
        <f t="shared" si="13"/>
        <v/>
      </c>
      <c r="F19" s="317" t="str">
        <f t="shared" si="14"/>
        <v/>
      </c>
      <c r="G19" s="331" t="str">
        <f t="shared" si="15"/>
        <v/>
      </c>
      <c r="H19" s="317" t="str">
        <f t="shared" si="16"/>
        <v/>
      </c>
      <c r="I19" s="331" t="str">
        <f t="shared" si="17"/>
        <v/>
      </c>
      <c r="J19" s="317" t="str">
        <f t="shared" si="18"/>
        <v/>
      </c>
      <c r="K19" s="331" t="str">
        <f t="shared" si="19"/>
        <v/>
      </c>
      <c r="L19" s="317" t="str">
        <f t="shared" si="20"/>
        <v/>
      </c>
      <c r="M19" s="331" t="str">
        <f t="shared" si="21"/>
        <v/>
      </c>
      <c r="N19" s="331" t="str">
        <f t="shared" si="22"/>
        <v/>
      </c>
      <c r="O19" s="331" t="str">
        <f t="shared" si="23"/>
        <v/>
      </c>
      <c r="P19" s="335" t="str">
        <f t="shared" si="24"/>
        <v/>
      </c>
      <c r="Q19" s="454"/>
      <c r="R19" s="366" t="str">
        <f t="shared" si="25"/>
        <v/>
      </c>
      <c r="S19" s="361"/>
      <c r="T19" s="311"/>
      <c r="U19" s="312"/>
    </row>
    <row r="20" spans="1:21" s="313" customFormat="1" ht="13.05" customHeight="1">
      <c r="A20" s="545"/>
      <c r="B20" s="546"/>
      <c r="C20" s="546"/>
      <c r="D20" s="547"/>
      <c r="E20" s="331" t="str">
        <f t="shared" si="13"/>
        <v/>
      </c>
      <c r="F20" s="317" t="str">
        <f t="shared" si="14"/>
        <v/>
      </c>
      <c r="G20" s="331" t="str">
        <f t="shared" si="15"/>
        <v/>
      </c>
      <c r="H20" s="317" t="str">
        <f t="shared" si="16"/>
        <v/>
      </c>
      <c r="I20" s="331" t="str">
        <f t="shared" si="17"/>
        <v/>
      </c>
      <c r="J20" s="317" t="str">
        <f t="shared" si="18"/>
        <v/>
      </c>
      <c r="K20" s="331" t="str">
        <f t="shared" si="19"/>
        <v/>
      </c>
      <c r="L20" s="317" t="str">
        <f t="shared" si="20"/>
        <v/>
      </c>
      <c r="M20" s="331" t="str">
        <f t="shared" si="21"/>
        <v/>
      </c>
      <c r="N20" s="331" t="str">
        <f t="shared" si="22"/>
        <v/>
      </c>
      <c r="O20" s="331" t="str">
        <f t="shared" si="23"/>
        <v/>
      </c>
      <c r="P20" s="335" t="str">
        <f t="shared" si="24"/>
        <v/>
      </c>
      <c r="Q20" s="454"/>
      <c r="R20" s="366" t="str">
        <f t="shared" si="25"/>
        <v/>
      </c>
      <c r="S20" s="361"/>
      <c r="T20" s="311"/>
      <c r="U20" s="312"/>
    </row>
    <row r="21" spans="1:21" s="313" customFormat="1" ht="13.05" customHeight="1">
      <c r="A21" s="545"/>
      <c r="B21" s="546"/>
      <c r="C21" s="546"/>
      <c r="D21" s="547"/>
      <c r="E21" s="331" t="str">
        <f t="shared" si="13"/>
        <v/>
      </c>
      <c r="F21" s="317" t="str">
        <f t="shared" si="14"/>
        <v/>
      </c>
      <c r="G21" s="331" t="str">
        <f t="shared" si="15"/>
        <v/>
      </c>
      <c r="H21" s="317" t="str">
        <f t="shared" si="16"/>
        <v/>
      </c>
      <c r="I21" s="331" t="str">
        <f t="shared" si="17"/>
        <v/>
      </c>
      <c r="J21" s="317" t="str">
        <f t="shared" si="18"/>
        <v/>
      </c>
      <c r="K21" s="331" t="str">
        <f t="shared" si="19"/>
        <v/>
      </c>
      <c r="L21" s="317" t="str">
        <f t="shared" si="20"/>
        <v/>
      </c>
      <c r="M21" s="331" t="str">
        <f t="shared" si="21"/>
        <v/>
      </c>
      <c r="N21" s="331" t="str">
        <f t="shared" si="22"/>
        <v/>
      </c>
      <c r="O21" s="331" t="str">
        <f t="shared" si="23"/>
        <v/>
      </c>
      <c r="P21" s="335" t="str">
        <f t="shared" si="24"/>
        <v/>
      </c>
      <c r="Q21" s="454"/>
      <c r="R21" s="366" t="str">
        <f t="shared" si="25"/>
        <v/>
      </c>
      <c r="S21" s="361"/>
      <c r="T21" s="311"/>
      <c r="U21" s="312"/>
    </row>
    <row r="22" spans="1:21" s="313" customFormat="1" ht="13.05" customHeight="1">
      <c r="A22" s="545"/>
      <c r="B22" s="546"/>
      <c r="C22" s="546"/>
      <c r="D22" s="547"/>
      <c r="E22" s="331" t="str">
        <f t="shared" si="13"/>
        <v/>
      </c>
      <c r="F22" s="317" t="str">
        <f t="shared" si="14"/>
        <v/>
      </c>
      <c r="G22" s="331" t="str">
        <f t="shared" si="15"/>
        <v/>
      </c>
      <c r="H22" s="317" t="str">
        <f t="shared" si="16"/>
        <v/>
      </c>
      <c r="I22" s="331" t="str">
        <f t="shared" si="17"/>
        <v/>
      </c>
      <c r="J22" s="317" t="str">
        <f t="shared" si="18"/>
        <v/>
      </c>
      <c r="K22" s="331" t="str">
        <f t="shared" si="19"/>
        <v/>
      </c>
      <c r="L22" s="317" t="str">
        <f t="shared" si="20"/>
        <v/>
      </c>
      <c r="M22" s="331" t="str">
        <f t="shared" si="21"/>
        <v/>
      </c>
      <c r="N22" s="331" t="str">
        <f t="shared" si="22"/>
        <v/>
      </c>
      <c r="O22" s="331" t="str">
        <f t="shared" si="23"/>
        <v/>
      </c>
      <c r="P22" s="335" t="str">
        <f t="shared" si="24"/>
        <v/>
      </c>
      <c r="Q22" s="454"/>
      <c r="R22" s="366" t="str">
        <f t="shared" si="25"/>
        <v/>
      </c>
      <c r="S22" s="361"/>
      <c r="T22" s="311"/>
      <c r="U22" s="312"/>
    </row>
    <row r="23" spans="1:21" s="313" customFormat="1" ht="13.05" customHeight="1">
      <c r="A23" s="545"/>
      <c r="B23" s="546"/>
      <c r="C23" s="546"/>
      <c r="D23" s="547"/>
      <c r="E23" s="331" t="str">
        <f t="shared" si="13"/>
        <v/>
      </c>
      <c r="F23" s="317" t="str">
        <f t="shared" si="14"/>
        <v/>
      </c>
      <c r="G23" s="331" t="str">
        <f t="shared" si="15"/>
        <v/>
      </c>
      <c r="H23" s="317" t="str">
        <f t="shared" si="16"/>
        <v/>
      </c>
      <c r="I23" s="331" t="str">
        <f t="shared" si="17"/>
        <v/>
      </c>
      <c r="J23" s="317" t="str">
        <f t="shared" si="18"/>
        <v/>
      </c>
      <c r="K23" s="331" t="str">
        <f t="shared" si="19"/>
        <v/>
      </c>
      <c r="L23" s="317" t="str">
        <f t="shared" si="20"/>
        <v/>
      </c>
      <c r="M23" s="331" t="str">
        <f t="shared" si="21"/>
        <v/>
      </c>
      <c r="N23" s="331" t="str">
        <f t="shared" si="22"/>
        <v/>
      </c>
      <c r="O23" s="331" t="str">
        <f t="shared" si="23"/>
        <v/>
      </c>
      <c r="P23" s="335" t="str">
        <f t="shared" si="24"/>
        <v/>
      </c>
      <c r="Q23" s="454"/>
      <c r="R23" s="366" t="str">
        <f t="shared" si="25"/>
        <v/>
      </c>
      <c r="S23" s="361"/>
      <c r="T23" s="311"/>
      <c r="U23" s="312"/>
    </row>
    <row r="24" spans="1:21" s="313" customFormat="1" ht="13.05" customHeight="1">
      <c r="A24" s="545"/>
      <c r="B24" s="546"/>
      <c r="C24" s="546"/>
      <c r="D24" s="547"/>
      <c r="E24" s="331" t="str">
        <f t="shared" si="13"/>
        <v/>
      </c>
      <c r="F24" s="317" t="str">
        <f t="shared" si="14"/>
        <v/>
      </c>
      <c r="G24" s="331" t="str">
        <f t="shared" si="15"/>
        <v/>
      </c>
      <c r="H24" s="317" t="str">
        <f t="shared" si="16"/>
        <v/>
      </c>
      <c r="I24" s="331" t="str">
        <f t="shared" si="17"/>
        <v/>
      </c>
      <c r="J24" s="317" t="str">
        <f t="shared" si="18"/>
        <v/>
      </c>
      <c r="K24" s="331" t="str">
        <f t="shared" si="19"/>
        <v/>
      </c>
      <c r="L24" s="317" t="str">
        <f t="shared" si="20"/>
        <v/>
      </c>
      <c r="M24" s="331" t="str">
        <f t="shared" si="21"/>
        <v/>
      </c>
      <c r="N24" s="331" t="str">
        <f t="shared" si="22"/>
        <v/>
      </c>
      <c r="O24" s="331" t="str">
        <f t="shared" si="23"/>
        <v/>
      </c>
      <c r="P24" s="335" t="str">
        <f t="shared" si="24"/>
        <v/>
      </c>
      <c r="Q24" s="454"/>
      <c r="R24" s="366" t="str">
        <f t="shared" si="25"/>
        <v/>
      </c>
      <c r="S24" s="361"/>
      <c r="T24" s="311"/>
      <c r="U24" s="312"/>
    </row>
    <row r="25" spans="1:21" s="313" customFormat="1" ht="13.05" customHeight="1">
      <c r="A25" s="314"/>
      <c r="B25" s="315"/>
      <c r="C25" s="315"/>
      <c r="D25" s="316"/>
      <c r="E25" s="331" t="str">
        <f t="shared" si="13"/>
        <v/>
      </c>
      <c r="F25" s="317" t="str">
        <f t="shared" si="14"/>
        <v/>
      </c>
      <c r="G25" s="331" t="str">
        <f t="shared" si="15"/>
        <v/>
      </c>
      <c r="H25" s="317" t="str">
        <f t="shared" si="16"/>
        <v/>
      </c>
      <c r="I25" s="331" t="str">
        <f t="shared" si="17"/>
        <v/>
      </c>
      <c r="J25" s="317" t="str">
        <f t="shared" si="18"/>
        <v/>
      </c>
      <c r="K25" s="331" t="str">
        <f t="shared" si="19"/>
        <v/>
      </c>
      <c r="L25" s="317" t="str">
        <f t="shared" si="20"/>
        <v/>
      </c>
      <c r="M25" s="331" t="str">
        <f t="shared" si="21"/>
        <v/>
      </c>
      <c r="N25" s="331" t="str">
        <f t="shared" si="22"/>
        <v/>
      </c>
      <c r="O25" s="331" t="str">
        <f t="shared" si="23"/>
        <v/>
      </c>
      <c r="P25" s="335" t="str">
        <f t="shared" si="24"/>
        <v/>
      </c>
      <c r="Q25" s="454"/>
      <c r="R25" s="366" t="str">
        <f t="shared" si="25"/>
        <v/>
      </c>
      <c r="S25" s="361"/>
      <c r="T25" s="311"/>
      <c r="U25" s="312"/>
    </row>
    <row r="26" spans="1:21" s="313" customFormat="1" ht="13.05" customHeight="1" thickBot="1">
      <c r="A26" s="321"/>
      <c r="B26" s="322"/>
      <c r="C26" s="322"/>
      <c r="D26" s="323"/>
      <c r="E26" s="332" t="str">
        <f t="shared" si="13"/>
        <v/>
      </c>
      <c r="F26" s="324" t="str">
        <f t="shared" si="14"/>
        <v/>
      </c>
      <c r="G26" s="332" t="str">
        <f t="shared" si="15"/>
        <v/>
      </c>
      <c r="H26" s="324" t="str">
        <f t="shared" si="16"/>
        <v/>
      </c>
      <c r="I26" s="332" t="str">
        <f t="shared" si="17"/>
        <v/>
      </c>
      <c r="J26" s="324" t="str">
        <f t="shared" si="18"/>
        <v/>
      </c>
      <c r="K26" s="332" t="str">
        <f t="shared" si="19"/>
        <v/>
      </c>
      <c r="L26" s="324" t="str">
        <f t="shared" si="20"/>
        <v/>
      </c>
      <c r="M26" s="332" t="str">
        <f t="shared" si="21"/>
        <v/>
      </c>
      <c r="N26" s="332" t="str">
        <f t="shared" si="22"/>
        <v/>
      </c>
      <c r="O26" s="332" t="str">
        <f t="shared" si="23"/>
        <v/>
      </c>
      <c r="P26" s="336" t="str">
        <f t="shared" si="24"/>
        <v/>
      </c>
      <c r="Q26" s="455"/>
      <c r="R26" s="366" t="str">
        <f t="shared" si="25"/>
        <v/>
      </c>
      <c r="S26" s="362"/>
      <c r="T26" s="311"/>
      <c r="U26" s="312"/>
    </row>
    <row r="27" spans="1:21" s="245" customFormat="1" ht="20.100000000000001" customHeight="1">
      <c r="A27" s="943" t="s">
        <v>509</v>
      </c>
      <c r="B27" s="944"/>
      <c r="C27" s="944"/>
      <c r="D27" s="944"/>
      <c r="E27" s="944"/>
      <c r="F27" s="944"/>
      <c r="G27" s="944"/>
      <c r="H27" s="944"/>
      <c r="I27" s="944"/>
      <c r="J27" s="944"/>
      <c r="K27" s="944"/>
      <c r="L27" s="944"/>
      <c r="M27" s="944"/>
      <c r="N27" s="944"/>
      <c r="O27" s="944"/>
      <c r="P27" s="944"/>
      <c r="Q27" s="944"/>
      <c r="R27" s="944"/>
      <c r="S27" s="945"/>
      <c r="T27" s="243"/>
      <c r="U27" s="273"/>
    </row>
    <row r="28" spans="1:21" s="313" customFormat="1" ht="13.05" customHeight="1">
      <c r="A28" s="314"/>
      <c r="B28" s="315"/>
      <c r="C28" s="315"/>
      <c r="D28" s="316"/>
      <c r="E28" s="331" t="str">
        <f t="shared" ref="E28:E35" si="26">IF($A28="","",VLOOKUP($A28,licbarque97,3))</f>
        <v/>
      </c>
      <c r="F28" s="317" t="str">
        <f t="shared" ref="F28:F35" si="27">IF($A28="","",VLOOKUP($A28,licbarque97,6))</f>
        <v/>
      </c>
      <c r="G28" s="331" t="str">
        <f t="shared" ref="G28:G35" si="28">IF($B28="","",VLOOKUP($B28,licbarque97,3))</f>
        <v/>
      </c>
      <c r="H28" s="317" t="str">
        <f t="shared" ref="H28:H35" si="29">IF($B28="","",VLOOKUP($B28,licbarque97,6))</f>
        <v/>
      </c>
      <c r="I28" s="331" t="str">
        <f t="shared" ref="I28:I35" si="30">IF($C28="","",VLOOKUP($C28,licbarque97,3))</f>
        <v/>
      </c>
      <c r="J28" s="317" t="str">
        <f t="shared" ref="J28:J35" si="31">IF($C28="","",VLOOKUP($C28,licbarque97,6))</f>
        <v/>
      </c>
      <c r="K28" s="331" t="str">
        <f t="shared" ref="K28:K35" si="32">IF($D28="","",VLOOKUP($D28,licbarque97,3))</f>
        <v/>
      </c>
      <c r="L28" s="317" t="str">
        <f t="shared" ref="L28:L35" si="33">IF($D28="","",VLOOKUP($D28,licbarque97,6))</f>
        <v/>
      </c>
      <c r="M28" s="331" t="str">
        <f t="shared" ref="M28:M35" si="34">IF(A28="","",VLOOKUP(A28,licbarque97,5))</f>
        <v/>
      </c>
      <c r="N28" s="330" t="str">
        <f t="shared" ref="N28:N35" si="35">IF($B28="","",VLOOKUP($B28,licbarque97,5))</f>
        <v/>
      </c>
      <c r="O28" s="330" t="str">
        <f t="shared" ref="O28:O35" si="36">IF($C28="","",VLOOKUP($C28,licbarque97,5))</f>
        <v/>
      </c>
      <c r="P28" s="334" t="str">
        <f t="shared" ref="P28:P35" si="37">IF($D28="","",VLOOKUP($D28,licbarque97,5))</f>
        <v/>
      </c>
      <c r="Q28" s="454"/>
      <c r="R28" s="370" t="str">
        <f t="shared" ref="R28:R35" si="38">IF($Q28="","",RANK($Q28,$Q$28:$Q$35,1))</f>
        <v/>
      </c>
      <c r="S28" s="361"/>
      <c r="T28" s="311"/>
      <c r="U28" s="312"/>
    </row>
    <row r="29" spans="1:21" s="313" customFormat="1" ht="13.05" customHeight="1">
      <c r="A29" s="314"/>
      <c r="B29" s="315"/>
      <c r="C29" s="315"/>
      <c r="D29" s="316"/>
      <c r="E29" s="331" t="str">
        <f t="shared" si="26"/>
        <v/>
      </c>
      <c r="F29" s="317" t="str">
        <f t="shared" si="27"/>
        <v/>
      </c>
      <c r="G29" s="331" t="str">
        <f t="shared" si="28"/>
        <v/>
      </c>
      <c r="H29" s="317" t="str">
        <f t="shared" si="29"/>
        <v/>
      </c>
      <c r="I29" s="331" t="str">
        <f t="shared" si="30"/>
        <v/>
      </c>
      <c r="J29" s="317" t="str">
        <f t="shared" si="31"/>
        <v/>
      </c>
      <c r="K29" s="331" t="str">
        <f t="shared" si="32"/>
        <v/>
      </c>
      <c r="L29" s="317" t="str">
        <f t="shared" si="33"/>
        <v/>
      </c>
      <c r="M29" s="331" t="str">
        <f t="shared" si="34"/>
        <v/>
      </c>
      <c r="N29" s="331" t="str">
        <f t="shared" si="35"/>
        <v/>
      </c>
      <c r="O29" s="341" t="str">
        <f t="shared" si="36"/>
        <v/>
      </c>
      <c r="P29" s="343" t="str">
        <f t="shared" si="37"/>
        <v/>
      </c>
      <c r="Q29" s="454"/>
      <c r="R29" s="370" t="str">
        <f t="shared" si="38"/>
        <v/>
      </c>
      <c r="S29" s="361"/>
      <c r="T29" s="311"/>
      <c r="U29" s="312"/>
    </row>
    <row r="30" spans="1:21" s="313" customFormat="1" ht="13.05" customHeight="1">
      <c r="A30" s="314"/>
      <c r="B30" s="315"/>
      <c r="C30" s="315"/>
      <c r="D30" s="316"/>
      <c r="E30" s="331" t="str">
        <f t="shared" si="26"/>
        <v/>
      </c>
      <c r="F30" s="317" t="str">
        <f t="shared" si="27"/>
        <v/>
      </c>
      <c r="G30" s="331" t="str">
        <f t="shared" si="28"/>
        <v/>
      </c>
      <c r="H30" s="317" t="str">
        <f t="shared" si="29"/>
        <v/>
      </c>
      <c r="I30" s="331" t="str">
        <f t="shared" si="30"/>
        <v/>
      </c>
      <c r="J30" s="317" t="str">
        <f t="shared" si="31"/>
        <v/>
      </c>
      <c r="K30" s="331" t="str">
        <f t="shared" si="32"/>
        <v/>
      </c>
      <c r="L30" s="317" t="str">
        <f t="shared" si="33"/>
        <v/>
      </c>
      <c r="M30" s="331" t="str">
        <f t="shared" si="34"/>
        <v/>
      </c>
      <c r="N30" s="331" t="str">
        <f t="shared" si="35"/>
        <v/>
      </c>
      <c r="O30" s="341" t="str">
        <f t="shared" si="36"/>
        <v/>
      </c>
      <c r="P30" s="343" t="str">
        <f t="shared" si="37"/>
        <v/>
      </c>
      <c r="Q30" s="454"/>
      <c r="R30" s="370" t="str">
        <f t="shared" si="38"/>
        <v/>
      </c>
      <c r="S30" s="361"/>
      <c r="T30" s="311"/>
      <c r="U30" s="312"/>
    </row>
    <row r="31" spans="1:21" s="313" customFormat="1" ht="13.05" customHeight="1">
      <c r="A31" s="314"/>
      <c r="B31" s="315"/>
      <c r="C31" s="315"/>
      <c r="D31" s="316"/>
      <c r="E31" s="331" t="str">
        <f t="shared" si="26"/>
        <v/>
      </c>
      <c r="F31" s="317" t="str">
        <f t="shared" si="27"/>
        <v/>
      </c>
      <c r="G31" s="331" t="str">
        <f t="shared" si="28"/>
        <v/>
      </c>
      <c r="H31" s="317" t="str">
        <f t="shared" si="29"/>
        <v/>
      </c>
      <c r="I31" s="331" t="str">
        <f t="shared" si="30"/>
        <v/>
      </c>
      <c r="J31" s="317" t="str">
        <f t="shared" si="31"/>
        <v/>
      </c>
      <c r="K31" s="331" t="str">
        <f t="shared" si="32"/>
        <v/>
      </c>
      <c r="L31" s="317" t="str">
        <f t="shared" si="33"/>
        <v/>
      </c>
      <c r="M31" s="331" t="str">
        <f t="shared" si="34"/>
        <v/>
      </c>
      <c r="N31" s="331" t="str">
        <f t="shared" si="35"/>
        <v/>
      </c>
      <c r="O31" s="341" t="str">
        <f t="shared" si="36"/>
        <v/>
      </c>
      <c r="P31" s="343" t="str">
        <f t="shared" si="37"/>
        <v/>
      </c>
      <c r="Q31" s="454"/>
      <c r="R31" s="370" t="str">
        <f t="shared" si="38"/>
        <v/>
      </c>
      <c r="S31" s="361"/>
      <c r="T31" s="311"/>
      <c r="U31" s="312"/>
    </row>
    <row r="32" spans="1:21" s="313" customFormat="1" ht="13.05" customHeight="1">
      <c r="A32" s="314"/>
      <c r="B32" s="315"/>
      <c r="C32" s="315"/>
      <c r="D32" s="316"/>
      <c r="E32" s="331" t="str">
        <f t="shared" si="26"/>
        <v/>
      </c>
      <c r="F32" s="317" t="str">
        <f t="shared" si="27"/>
        <v/>
      </c>
      <c r="G32" s="331" t="str">
        <f t="shared" si="28"/>
        <v/>
      </c>
      <c r="H32" s="317" t="str">
        <f t="shared" si="29"/>
        <v/>
      </c>
      <c r="I32" s="331" t="str">
        <f t="shared" si="30"/>
        <v/>
      </c>
      <c r="J32" s="317" t="str">
        <f t="shared" si="31"/>
        <v/>
      </c>
      <c r="K32" s="331" t="str">
        <f t="shared" si="32"/>
        <v/>
      </c>
      <c r="L32" s="317" t="str">
        <f t="shared" si="33"/>
        <v/>
      </c>
      <c r="M32" s="331" t="str">
        <f t="shared" si="34"/>
        <v/>
      </c>
      <c r="N32" s="331" t="str">
        <f t="shared" si="35"/>
        <v/>
      </c>
      <c r="O32" s="341" t="str">
        <f t="shared" si="36"/>
        <v/>
      </c>
      <c r="P32" s="343" t="str">
        <f t="shared" si="37"/>
        <v/>
      </c>
      <c r="Q32" s="454"/>
      <c r="R32" s="370" t="str">
        <f t="shared" si="38"/>
        <v/>
      </c>
      <c r="S32" s="361"/>
      <c r="T32" s="311"/>
      <c r="U32" s="312"/>
    </row>
    <row r="33" spans="1:21" s="313" customFormat="1" ht="13.05" customHeight="1">
      <c r="A33" s="314"/>
      <c r="B33" s="315"/>
      <c r="C33" s="315"/>
      <c r="D33" s="316"/>
      <c r="E33" s="331" t="str">
        <f t="shared" si="26"/>
        <v/>
      </c>
      <c r="F33" s="317" t="str">
        <f t="shared" si="27"/>
        <v/>
      </c>
      <c r="G33" s="331" t="str">
        <f t="shared" si="28"/>
        <v/>
      </c>
      <c r="H33" s="317" t="str">
        <f t="shared" si="29"/>
        <v/>
      </c>
      <c r="I33" s="331" t="str">
        <f t="shared" si="30"/>
        <v/>
      </c>
      <c r="J33" s="317" t="str">
        <f t="shared" si="31"/>
        <v/>
      </c>
      <c r="K33" s="331" t="str">
        <f t="shared" si="32"/>
        <v/>
      </c>
      <c r="L33" s="317" t="str">
        <f t="shared" si="33"/>
        <v/>
      </c>
      <c r="M33" s="331" t="str">
        <f t="shared" si="34"/>
        <v/>
      </c>
      <c r="N33" s="331" t="str">
        <f t="shared" si="35"/>
        <v/>
      </c>
      <c r="O33" s="341" t="str">
        <f t="shared" si="36"/>
        <v/>
      </c>
      <c r="P33" s="343" t="str">
        <f t="shared" si="37"/>
        <v/>
      </c>
      <c r="Q33" s="454"/>
      <c r="R33" s="370" t="str">
        <f t="shared" si="38"/>
        <v/>
      </c>
      <c r="S33" s="361"/>
      <c r="T33" s="311"/>
      <c r="U33" s="312"/>
    </row>
    <row r="34" spans="1:21" s="313" customFormat="1" ht="13.05" customHeight="1">
      <c r="A34" s="314"/>
      <c r="B34" s="315"/>
      <c r="C34" s="315"/>
      <c r="D34" s="316"/>
      <c r="E34" s="331" t="str">
        <f t="shared" si="26"/>
        <v/>
      </c>
      <c r="F34" s="317" t="str">
        <f t="shared" si="27"/>
        <v/>
      </c>
      <c r="G34" s="331" t="str">
        <f t="shared" si="28"/>
        <v/>
      </c>
      <c r="H34" s="317" t="str">
        <f t="shared" si="29"/>
        <v/>
      </c>
      <c r="I34" s="331" t="str">
        <f t="shared" si="30"/>
        <v/>
      </c>
      <c r="J34" s="317" t="str">
        <f t="shared" si="31"/>
        <v/>
      </c>
      <c r="K34" s="331" t="str">
        <f t="shared" si="32"/>
        <v/>
      </c>
      <c r="L34" s="317" t="str">
        <f t="shared" si="33"/>
        <v/>
      </c>
      <c r="M34" s="331" t="str">
        <f t="shared" si="34"/>
        <v/>
      </c>
      <c r="N34" s="331" t="str">
        <f t="shared" si="35"/>
        <v/>
      </c>
      <c r="O34" s="341" t="str">
        <f t="shared" si="36"/>
        <v/>
      </c>
      <c r="P34" s="343" t="str">
        <f t="shared" si="37"/>
        <v/>
      </c>
      <c r="Q34" s="454"/>
      <c r="R34" s="370" t="str">
        <f t="shared" si="38"/>
        <v/>
      </c>
      <c r="S34" s="361"/>
      <c r="T34" s="311"/>
      <c r="U34" s="312"/>
    </row>
    <row r="35" spans="1:21" s="313" customFormat="1" ht="13.05" customHeight="1" thickBot="1">
      <c r="A35" s="314"/>
      <c r="B35" s="315"/>
      <c r="C35" s="315"/>
      <c r="D35" s="316"/>
      <c r="E35" s="331" t="str">
        <f t="shared" si="26"/>
        <v/>
      </c>
      <c r="F35" s="317" t="str">
        <f t="shared" si="27"/>
        <v/>
      </c>
      <c r="G35" s="331" t="str">
        <f t="shared" si="28"/>
        <v/>
      </c>
      <c r="H35" s="317" t="str">
        <f t="shared" si="29"/>
        <v/>
      </c>
      <c r="I35" s="331" t="str">
        <f t="shared" si="30"/>
        <v/>
      </c>
      <c r="J35" s="317" t="str">
        <f t="shared" si="31"/>
        <v/>
      </c>
      <c r="K35" s="331" t="str">
        <f t="shared" si="32"/>
        <v/>
      </c>
      <c r="L35" s="317" t="str">
        <f t="shared" si="33"/>
        <v/>
      </c>
      <c r="M35" s="331" t="str">
        <f t="shared" si="34"/>
        <v/>
      </c>
      <c r="N35" s="332" t="str">
        <f t="shared" si="35"/>
        <v/>
      </c>
      <c r="O35" s="344" t="str">
        <f t="shared" si="36"/>
        <v/>
      </c>
      <c r="P35" s="345" t="str">
        <f t="shared" si="37"/>
        <v/>
      </c>
      <c r="Q35" s="454"/>
      <c r="R35" s="370" t="str">
        <f t="shared" si="38"/>
        <v/>
      </c>
      <c r="S35" s="361"/>
      <c r="T35" s="311"/>
      <c r="U35" s="312"/>
    </row>
    <row r="36" spans="1:21" s="245" customFormat="1" ht="20.100000000000001" customHeight="1">
      <c r="A36" s="943" t="s">
        <v>510</v>
      </c>
      <c r="B36" s="944"/>
      <c r="C36" s="944"/>
      <c r="D36" s="944"/>
      <c r="E36" s="944"/>
      <c r="F36" s="944"/>
      <c r="G36" s="944"/>
      <c r="H36" s="944"/>
      <c r="I36" s="944"/>
      <c r="J36" s="944"/>
      <c r="K36" s="944"/>
      <c r="L36" s="944"/>
      <c r="M36" s="944"/>
      <c r="N36" s="944"/>
      <c r="O36" s="944"/>
      <c r="P36" s="944"/>
      <c r="Q36" s="944"/>
      <c r="R36" s="944"/>
      <c r="S36" s="945"/>
      <c r="T36" s="243"/>
      <c r="U36" s="273"/>
    </row>
    <row r="37" spans="1:21" s="313" customFormat="1" ht="13.05" customHeight="1">
      <c r="A37" s="531"/>
      <c r="B37" s="532"/>
      <c r="C37" s="532"/>
      <c r="D37" s="533"/>
      <c r="E37" s="330" t="str">
        <f>IF($A37="","",VLOOKUP($A37,licbarque97,3))</f>
        <v/>
      </c>
      <c r="F37" s="317" t="str">
        <f>IF($A37="","",VLOOKUP($A37,licbarque97,6))</f>
        <v/>
      </c>
      <c r="G37" s="330" t="str">
        <f>IF($B37="","",VLOOKUP($B37,licbarque97,3))</f>
        <v/>
      </c>
      <c r="H37" s="317" t="str">
        <f t="shared" ref="H37:H49" si="39">IF($B37="","",VLOOKUP($B37,licbarque97,6))</f>
        <v/>
      </c>
      <c r="I37" s="330" t="str">
        <f>IF($C37="","",VLOOKUP($C37,licbarque97,3))</f>
        <v/>
      </c>
      <c r="J37" s="317" t="str">
        <f>IF($C37="","",VLOOKUP($C37,licbarque97,6))</f>
        <v/>
      </c>
      <c r="K37" s="330" t="str">
        <f>IF($D37="","",VLOOKUP($D37,licbarque97,3))</f>
        <v/>
      </c>
      <c r="L37" s="317" t="str">
        <f>IF($D37="","",VLOOKUP($D37,licbarque97,6))</f>
        <v/>
      </c>
      <c r="M37" s="330" t="str">
        <f>IF(A37="","",VLOOKUP(A37,licbarque97,5))</f>
        <v/>
      </c>
      <c r="N37" s="330" t="str">
        <f>IF($B37="","",VLOOKUP($B37,licbarque97,5))</f>
        <v/>
      </c>
      <c r="O37" s="330" t="str">
        <f>IF($C37="","",VLOOKUP($C37,licbarque97,5))</f>
        <v/>
      </c>
      <c r="P37" s="334" t="str">
        <f>IF($D37="","",VLOOKUP($D37,licbarque97,5))</f>
        <v/>
      </c>
      <c r="Q37" s="551"/>
      <c r="R37" s="370" t="str">
        <f t="shared" ref="R37:R49" si="40">IF($Q37="","",RANK($Q37,$Q$37:$Q$49,1))</f>
        <v/>
      </c>
      <c r="S37" s="359"/>
      <c r="T37" s="311"/>
      <c r="U37" s="312"/>
    </row>
    <row r="38" spans="1:21" s="313" customFormat="1" ht="13.05" customHeight="1">
      <c r="A38" s="545"/>
      <c r="B38" s="546"/>
      <c r="C38" s="546"/>
      <c r="D38" s="547"/>
      <c r="E38" s="331" t="str">
        <f>IF($A38="","",VLOOKUP($A38,licbarque97,3))</f>
        <v/>
      </c>
      <c r="F38" s="317" t="str">
        <f>IF($A38="","",VLOOKUP($A38,licbarque97,6))</f>
        <v/>
      </c>
      <c r="G38" s="331" t="str">
        <f>IF($B38="","",VLOOKUP($B38,licbarque97,3))</f>
        <v/>
      </c>
      <c r="H38" s="317" t="str">
        <f t="shared" si="39"/>
        <v/>
      </c>
      <c r="I38" s="331" t="str">
        <f>IF($C38="","",VLOOKUP($C38,licbarque97,3))</f>
        <v/>
      </c>
      <c r="J38" s="317" t="str">
        <f>IF($C38="","",VLOOKUP($C38,licbarque97,6))</f>
        <v/>
      </c>
      <c r="K38" s="331" t="str">
        <f>IF($D38="","",VLOOKUP($D38,licbarque97,3))</f>
        <v/>
      </c>
      <c r="L38" s="317" t="str">
        <f>IF($D38="","",VLOOKUP($D38,licbarque97,6))</f>
        <v/>
      </c>
      <c r="M38" s="331" t="str">
        <f>IF(A38="","",VLOOKUP(A38,licbarque97,5))</f>
        <v/>
      </c>
      <c r="N38" s="331" t="str">
        <f>IF($B38="","",VLOOKUP($B38,licbarque97,5))</f>
        <v/>
      </c>
      <c r="O38" s="331" t="str">
        <f>IF($C38="","",VLOOKUP($C38,licbarque97,5))</f>
        <v/>
      </c>
      <c r="P38" s="335" t="str">
        <f>IF($D38="","",VLOOKUP($D38,licbarque97,5))</f>
        <v/>
      </c>
      <c r="Q38" s="552"/>
      <c r="R38" s="370" t="str">
        <f t="shared" si="40"/>
        <v/>
      </c>
      <c r="S38" s="361"/>
      <c r="T38" s="311"/>
      <c r="U38" s="312"/>
    </row>
    <row r="39" spans="1:21" s="313" customFormat="1" ht="13.05" customHeight="1">
      <c r="A39" s="545"/>
      <c r="B39" s="546"/>
      <c r="C39" s="546"/>
      <c r="D39" s="547"/>
      <c r="E39" s="331" t="str">
        <f>IF($A39="","",VLOOKUP($A39,licbarque97,3))</f>
        <v/>
      </c>
      <c r="F39" s="317" t="str">
        <f>IF($A39="","",VLOOKUP($A39,licbarque97,6))</f>
        <v/>
      </c>
      <c r="G39" s="331" t="str">
        <f>IF($B39="","",VLOOKUP($B39,licbarque97,3))</f>
        <v/>
      </c>
      <c r="H39" s="317" t="str">
        <f t="shared" si="39"/>
        <v/>
      </c>
      <c r="I39" s="331" t="str">
        <f>IF($C39="","",VLOOKUP($C39,licbarque97,3))</f>
        <v/>
      </c>
      <c r="J39" s="317" t="str">
        <f>IF($C39="","",VLOOKUP($C39,licbarque97,6))</f>
        <v/>
      </c>
      <c r="K39" s="331" t="str">
        <f>IF($D39="","",VLOOKUP($D39,licbarque97,3))</f>
        <v/>
      </c>
      <c r="L39" s="317" t="str">
        <f>IF($D39="","",VLOOKUP($D39,licbarque97,6))</f>
        <v/>
      </c>
      <c r="M39" s="331" t="str">
        <f>IF(A39="","",VLOOKUP(A39,licbarque97,5))</f>
        <v/>
      </c>
      <c r="N39" s="331" t="str">
        <f>IF($B39="","",VLOOKUP($B39,licbarque97,5))</f>
        <v/>
      </c>
      <c r="O39" s="331" t="str">
        <f>IF($C39="","",VLOOKUP($C39,licbarque97,5))</f>
        <v/>
      </c>
      <c r="P39" s="335" t="str">
        <f>IF($D39="","",VLOOKUP($D39,licbarque97,5))</f>
        <v/>
      </c>
      <c r="Q39" s="454"/>
      <c r="R39" s="370" t="str">
        <f t="shared" si="40"/>
        <v/>
      </c>
      <c r="S39" s="363"/>
      <c r="T39" s="311"/>
      <c r="U39" s="312"/>
    </row>
    <row r="40" spans="1:21" s="313" customFormat="1" ht="13.05" customHeight="1">
      <c r="A40" s="545"/>
      <c r="B40" s="546"/>
      <c r="C40" s="546"/>
      <c r="D40" s="547"/>
      <c r="E40" s="331"/>
      <c r="F40" s="317" t="str">
        <f t="shared" ref="F40:F49" si="41">IF($A40="","",VLOOKUP($A40,licbarque97,6))</f>
        <v/>
      </c>
      <c r="G40" s="331" t="str">
        <f t="shared" ref="G40:G49" si="42">IF($B40="","",VLOOKUP($B40,licbarque97,3))</f>
        <v/>
      </c>
      <c r="H40" s="317" t="str">
        <f t="shared" si="39"/>
        <v/>
      </c>
      <c r="I40" s="331" t="str">
        <f t="shared" ref="I40:I49" si="43">IF($C40="","",VLOOKUP($C40,licbarque97,3))</f>
        <v/>
      </c>
      <c r="J40" s="317" t="str">
        <f t="shared" ref="J40:J49" si="44">IF($C40="","",VLOOKUP($C40,licbarque97,6))</f>
        <v/>
      </c>
      <c r="K40" s="331" t="str">
        <f t="shared" ref="K40:K49" si="45">IF($D40="","",VLOOKUP($D40,licbarque97,3))</f>
        <v/>
      </c>
      <c r="L40" s="317" t="str">
        <f t="shared" ref="L40:L49" si="46">IF($D40="","",VLOOKUP($D40,licbarque97,6))</f>
        <v/>
      </c>
      <c r="M40" s="331" t="str">
        <f t="shared" ref="M40:M49" si="47">IF(A40="","",VLOOKUP(A40,licbarque97,5))</f>
        <v/>
      </c>
      <c r="N40" s="331" t="str">
        <f t="shared" ref="N40:N49" si="48">IF($B40="","",VLOOKUP($B40,licbarque97,5))</f>
        <v/>
      </c>
      <c r="O40" s="331" t="str">
        <f t="shared" ref="O40:O49" si="49">IF($C40="","",VLOOKUP($C40,licbarque97,5))</f>
        <v/>
      </c>
      <c r="P40" s="335" t="str">
        <f t="shared" ref="P40:P49" si="50">IF($D40="","",VLOOKUP($D40,licbarque97,5))</f>
        <v/>
      </c>
      <c r="Q40" s="454"/>
      <c r="R40" s="370" t="str">
        <f t="shared" si="40"/>
        <v/>
      </c>
      <c r="S40" s="361"/>
      <c r="T40" s="311"/>
      <c r="U40" s="312"/>
    </row>
    <row r="41" spans="1:21" s="313" customFormat="1" ht="13.05" customHeight="1">
      <c r="A41" s="545"/>
      <c r="B41" s="546"/>
      <c r="C41" s="546"/>
      <c r="D41" s="547"/>
      <c r="E41" s="331" t="str">
        <f t="shared" ref="E41:E49" si="51">IF($A41="","",VLOOKUP($A41,licbarque97,3))</f>
        <v/>
      </c>
      <c r="F41" s="317" t="str">
        <f t="shared" si="41"/>
        <v/>
      </c>
      <c r="G41" s="331" t="str">
        <f t="shared" si="42"/>
        <v/>
      </c>
      <c r="H41" s="317" t="str">
        <f t="shared" si="39"/>
        <v/>
      </c>
      <c r="I41" s="331" t="str">
        <f t="shared" si="43"/>
        <v/>
      </c>
      <c r="J41" s="317" t="str">
        <f t="shared" si="44"/>
        <v/>
      </c>
      <c r="K41" s="331" t="str">
        <f t="shared" si="45"/>
        <v/>
      </c>
      <c r="L41" s="317" t="str">
        <f t="shared" si="46"/>
        <v/>
      </c>
      <c r="M41" s="331" t="str">
        <f t="shared" si="47"/>
        <v/>
      </c>
      <c r="N41" s="331" t="str">
        <f t="shared" si="48"/>
        <v/>
      </c>
      <c r="O41" s="331" t="str">
        <f t="shared" si="49"/>
        <v/>
      </c>
      <c r="P41" s="335" t="str">
        <f t="shared" si="50"/>
        <v/>
      </c>
      <c r="Q41" s="454"/>
      <c r="R41" s="370" t="str">
        <f t="shared" si="40"/>
        <v/>
      </c>
      <c r="S41" s="361"/>
      <c r="T41" s="311"/>
      <c r="U41" s="312"/>
    </row>
    <row r="42" spans="1:21" s="313" customFormat="1" ht="13.05" customHeight="1">
      <c r="A42" s="545"/>
      <c r="B42" s="546"/>
      <c r="C42" s="546"/>
      <c r="D42" s="547"/>
      <c r="E42" s="331" t="str">
        <f t="shared" si="51"/>
        <v/>
      </c>
      <c r="F42" s="317" t="str">
        <f t="shared" si="41"/>
        <v/>
      </c>
      <c r="G42" s="331" t="str">
        <f t="shared" si="42"/>
        <v/>
      </c>
      <c r="H42" s="317" t="str">
        <f t="shared" si="39"/>
        <v/>
      </c>
      <c r="I42" s="331" t="str">
        <f t="shared" si="43"/>
        <v/>
      </c>
      <c r="J42" s="317" t="str">
        <f t="shared" si="44"/>
        <v/>
      </c>
      <c r="K42" s="331" t="str">
        <f t="shared" si="45"/>
        <v/>
      </c>
      <c r="L42" s="317" t="str">
        <f t="shared" si="46"/>
        <v/>
      </c>
      <c r="M42" s="331" t="str">
        <f t="shared" si="47"/>
        <v/>
      </c>
      <c r="N42" s="331" t="str">
        <f t="shared" si="48"/>
        <v/>
      </c>
      <c r="O42" s="331" t="str">
        <f t="shared" si="49"/>
        <v/>
      </c>
      <c r="P42" s="335" t="str">
        <f t="shared" si="50"/>
        <v/>
      </c>
      <c r="Q42" s="454"/>
      <c r="R42" s="370" t="str">
        <f t="shared" si="40"/>
        <v/>
      </c>
      <c r="S42" s="361"/>
      <c r="T42" s="311"/>
      <c r="U42" s="312"/>
    </row>
    <row r="43" spans="1:21" s="313" customFormat="1" ht="13.05" customHeight="1">
      <c r="A43" s="545"/>
      <c r="B43" s="546"/>
      <c r="C43" s="546"/>
      <c r="D43" s="547"/>
      <c r="E43" s="331" t="str">
        <f t="shared" si="51"/>
        <v/>
      </c>
      <c r="F43" s="317" t="str">
        <f t="shared" si="41"/>
        <v/>
      </c>
      <c r="G43" s="331" t="str">
        <f t="shared" si="42"/>
        <v/>
      </c>
      <c r="H43" s="317" t="str">
        <f t="shared" si="39"/>
        <v/>
      </c>
      <c r="I43" s="331" t="str">
        <f t="shared" si="43"/>
        <v/>
      </c>
      <c r="J43" s="317" t="str">
        <f t="shared" si="44"/>
        <v/>
      </c>
      <c r="K43" s="331" t="str">
        <f t="shared" si="45"/>
        <v/>
      </c>
      <c r="L43" s="317" t="str">
        <f t="shared" si="46"/>
        <v/>
      </c>
      <c r="M43" s="331" t="str">
        <f t="shared" si="47"/>
        <v/>
      </c>
      <c r="N43" s="331" t="str">
        <f t="shared" si="48"/>
        <v/>
      </c>
      <c r="O43" s="331" t="str">
        <f t="shared" si="49"/>
        <v/>
      </c>
      <c r="P43" s="335" t="str">
        <f t="shared" si="50"/>
        <v/>
      </c>
      <c r="Q43" s="454"/>
      <c r="R43" s="370" t="str">
        <f t="shared" si="40"/>
        <v/>
      </c>
      <c r="S43" s="361"/>
      <c r="T43" s="311"/>
      <c r="U43" s="312"/>
    </row>
    <row r="44" spans="1:21" s="313" customFormat="1" ht="13.05" customHeight="1">
      <c r="A44" s="545"/>
      <c r="B44" s="546"/>
      <c r="C44" s="546"/>
      <c r="D44" s="547"/>
      <c r="E44" s="331" t="str">
        <f t="shared" si="51"/>
        <v/>
      </c>
      <c r="F44" s="317" t="str">
        <f t="shared" si="41"/>
        <v/>
      </c>
      <c r="G44" s="331" t="str">
        <f t="shared" si="42"/>
        <v/>
      </c>
      <c r="H44" s="317" t="str">
        <f t="shared" si="39"/>
        <v/>
      </c>
      <c r="I44" s="331" t="str">
        <f t="shared" si="43"/>
        <v/>
      </c>
      <c r="J44" s="317" t="str">
        <f t="shared" si="44"/>
        <v/>
      </c>
      <c r="K44" s="331" t="str">
        <f t="shared" si="45"/>
        <v/>
      </c>
      <c r="L44" s="317" t="str">
        <f t="shared" si="46"/>
        <v/>
      </c>
      <c r="M44" s="331" t="str">
        <f t="shared" si="47"/>
        <v/>
      </c>
      <c r="N44" s="331" t="str">
        <f t="shared" si="48"/>
        <v/>
      </c>
      <c r="O44" s="331" t="str">
        <f t="shared" si="49"/>
        <v/>
      </c>
      <c r="P44" s="335" t="str">
        <f t="shared" si="50"/>
        <v/>
      </c>
      <c r="Q44" s="454"/>
      <c r="R44" s="370" t="str">
        <f t="shared" si="40"/>
        <v/>
      </c>
      <c r="S44" s="361"/>
      <c r="T44" s="311"/>
      <c r="U44" s="312"/>
    </row>
    <row r="45" spans="1:21" s="313" customFormat="1" ht="13.05" customHeight="1">
      <c r="A45" s="545"/>
      <c r="B45" s="546"/>
      <c r="C45" s="546"/>
      <c r="D45" s="547"/>
      <c r="E45" s="331" t="str">
        <f t="shared" si="51"/>
        <v/>
      </c>
      <c r="F45" s="317" t="str">
        <f t="shared" si="41"/>
        <v/>
      </c>
      <c r="G45" s="331" t="str">
        <f t="shared" si="42"/>
        <v/>
      </c>
      <c r="H45" s="317" t="str">
        <f t="shared" si="39"/>
        <v/>
      </c>
      <c r="I45" s="331" t="str">
        <f t="shared" si="43"/>
        <v/>
      </c>
      <c r="J45" s="317" t="str">
        <f t="shared" si="44"/>
        <v/>
      </c>
      <c r="K45" s="331" t="str">
        <f t="shared" si="45"/>
        <v/>
      </c>
      <c r="L45" s="317" t="str">
        <f t="shared" si="46"/>
        <v/>
      </c>
      <c r="M45" s="331" t="str">
        <f t="shared" si="47"/>
        <v/>
      </c>
      <c r="N45" s="331" t="str">
        <f t="shared" si="48"/>
        <v/>
      </c>
      <c r="O45" s="331" t="str">
        <f t="shared" si="49"/>
        <v/>
      </c>
      <c r="P45" s="335" t="str">
        <f t="shared" si="50"/>
        <v/>
      </c>
      <c r="Q45" s="454"/>
      <c r="R45" s="370" t="str">
        <f t="shared" si="40"/>
        <v/>
      </c>
      <c r="S45" s="361"/>
      <c r="T45" s="311"/>
      <c r="U45" s="312"/>
    </row>
    <row r="46" spans="1:21" s="313" customFormat="1" ht="13.05" customHeight="1">
      <c r="A46" s="545"/>
      <c r="B46" s="546"/>
      <c r="C46" s="546"/>
      <c r="D46" s="547"/>
      <c r="E46" s="331" t="str">
        <f t="shared" si="51"/>
        <v/>
      </c>
      <c r="F46" s="317" t="str">
        <f t="shared" si="41"/>
        <v/>
      </c>
      <c r="G46" s="331" t="str">
        <f t="shared" si="42"/>
        <v/>
      </c>
      <c r="H46" s="317" t="str">
        <f t="shared" si="39"/>
        <v/>
      </c>
      <c r="I46" s="331" t="str">
        <f t="shared" si="43"/>
        <v/>
      </c>
      <c r="J46" s="317" t="str">
        <f t="shared" si="44"/>
        <v/>
      </c>
      <c r="K46" s="331" t="str">
        <f t="shared" si="45"/>
        <v/>
      </c>
      <c r="L46" s="317" t="str">
        <f t="shared" si="46"/>
        <v/>
      </c>
      <c r="M46" s="331" t="str">
        <f t="shared" si="47"/>
        <v/>
      </c>
      <c r="N46" s="331" t="str">
        <f t="shared" si="48"/>
        <v/>
      </c>
      <c r="O46" s="331" t="str">
        <f t="shared" si="49"/>
        <v/>
      </c>
      <c r="P46" s="335" t="str">
        <f t="shared" si="50"/>
        <v/>
      </c>
      <c r="Q46" s="454"/>
      <c r="R46" s="370" t="str">
        <f t="shared" si="40"/>
        <v/>
      </c>
      <c r="S46" s="363"/>
      <c r="T46" s="311"/>
      <c r="U46" s="312"/>
    </row>
    <row r="47" spans="1:21" s="313" customFormat="1" ht="13.05" customHeight="1">
      <c r="A47" s="545"/>
      <c r="B47" s="546"/>
      <c r="C47" s="546"/>
      <c r="D47" s="547"/>
      <c r="E47" s="331" t="str">
        <f t="shared" si="51"/>
        <v/>
      </c>
      <c r="F47" s="317" t="str">
        <f t="shared" si="41"/>
        <v/>
      </c>
      <c r="G47" s="331" t="str">
        <f t="shared" si="42"/>
        <v/>
      </c>
      <c r="H47" s="317" t="str">
        <f t="shared" si="39"/>
        <v/>
      </c>
      <c r="I47" s="331" t="str">
        <f t="shared" si="43"/>
        <v/>
      </c>
      <c r="J47" s="317" t="str">
        <f t="shared" si="44"/>
        <v/>
      </c>
      <c r="K47" s="331" t="str">
        <f t="shared" si="45"/>
        <v/>
      </c>
      <c r="L47" s="317" t="str">
        <f t="shared" si="46"/>
        <v/>
      </c>
      <c r="M47" s="331" t="str">
        <f t="shared" si="47"/>
        <v/>
      </c>
      <c r="N47" s="331" t="str">
        <f t="shared" si="48"/>
        <v/>
      </c>
      <c r="O47" s="331" t="str">
        <f t="shared" si="49"/>
        <v/>
      </c>
      <c r="P47" s="335" t="str">
        <f t="shared" si="50"/>
        <v/>
      </c>
      <c r="Q47" s="454"/>
      <c r="R47" s="370" t="str">
        <f t="shared" si="40"/>
        <v/>
      </c>
      <c r="S47" s="361"/>
      <c r="T47" s="311"/>
      <c r="U47" s="312"/>
    </row>
    <row r="48" spans="1:21" s="313" customFormat="1" ht="13.05" customHeight="1">
      <c r="A48" s="545"/>
      <c r="B48" s="546"/>
      <c r="C48" s="546"/>
      <c r="D48" s="547"/>
      <c r="E48" s="331" t="str">
        <f t="shared" si="51"/>
        <v/>
      </c>
      <c r="F48" s="317" t="str">
        <f t="shared" si="41"/>
        <v/>
      </c>
      <c r="G48" s="331" t="str">
        <f t="shared" si="42"/>
        <v/>
      </c>
      <c r="H48" s="317" t="str">
        <f t="shared" si="39"/>
        <v/>
      </c>
      <c r="I48" s="331" t="str">
        <f t="shared" si="43"/>
        <v/>
      </c>
      <c r="J48" s="317" t="str">
        <f t="shared" si="44"/>
        <v/>
      </c>
      <c r="K48" s="331" t="str">
        <f t="shared" si="45"/>
        <v/>
      </c>
      <c r="L48" s="317" t="str">
        <f t="shared" si="46"/>
        <v/>
      </c>
      <c r="M48" s="331" t="str">
        <f t="shared" si="47"/>
        <v/>
      </c>
      <c r="N48" s="331" t="str">
        <f t="shared" si="48"/>
        <v/>
      </c>
      <c r="O48" s="331" t="str">
        <f t="shared" si="49"/>
        <v/>
      </c>
      <c r="P48" s="335" t="str">
        <f t="shared" si="50"/>
        <v/>
      </c>
      <c r="Q48" s="454"/>
      <c r="R48" s="370" t="str">
        <f t="shared" si="40"/>
        <v/>
      </c>
      <c r="S48" s="361"/>
      <c r="T48" s="311"/>
      <c r="U48" s="312"/>
    </row>
    <row r="49" spans="1:21" s="313" customFormat="1" ht="13.05" customHeight="1" thickBot="1">
      <c r="A49" s="548"/>
      <c r="B49" s="549"/>
      <c r="C49" s="549"/>
      <c r="D49" s="550"/>
      <c r="E49" s="332" t="str">
        <f t="shared" si="51"/>
        <v/>
      </c>
      <c r="F49" s="324" t="str">
        <f t="shared" si="41"/>
        <v/>
      </c>
      <c r="G49" s="332" t="str">
        <f t="shared" si="42"/>
        <v/>
      </c>
      <c r="H49" s="324" t="str">
        <f t="shared" si="39"/>
        <v/>
      </c>
      <c r="I49" s="332" t="str">
        <f t="shared" si="43"/>
        <v/>
      </c>
      <c r="J49" s="324" t="str">
        <f t="shared" si="44"/>
        <v/>
      </c>
      <c r="K49" s="332" t="str">
        <f t="shared" si="45"/>
        <v/>
      </c>
      <c r="L49" s="324" t="str">
        <f t="shared" si="46"/>
        <v/>
      </c>
      <c r="M49" s="332" t="str">
        <f t="shared" si="47"/>
        <v/>
      </c>
      <c r="N49" s="332" t="str">
        <f t="shared" si="48"/>
        <v/>
      </c>
      <c r="O49" s="332" t="str">
        <f t="shared" si="49"/>
        <v/>
      </c>
      <c r="P49" s="336" t="str">
        <f t="shared" si="50"/>
        <v/>
      </c>
      <c r="Q49" s="455"/>
      <c r="R49" s="370" t="str">
        <f t="shared" si="40"/>
        <v/>
      </c>
      <c r="S49" s="362"/>
      <c r="T49" s="311"/>
      <c r="U49" s="312"/>
    </row>
    <row r="50" spans="1:21" s="245" customFormat="1" ht="20.100000000000001" customHeight="1">
      <c r="A50" s="943" t="s">
        <v>512</v>
      </c>
      <c r="B50" s="944"/>
      <c r="C50" s="944"/>
      <c r="D50" s="944"/>
      <c r="E50" s="944"/>
      <c r="F50" s="944"/>
      <c r="G50" s="944"/>
      <c r="H50" s="944"/>
      <c r="I50" s="944"/>
      <c r="J50" s="944"/>
      <c r="K50" s="944"/>
      <c r="L50" s="944"/>
      <c r="M50" s="944"/>
      <c r="N50" s="944"/>
      <c r="O50" s="944"/>
      <c r="P50" s="944"/>
      <c r="Q50" s="944"/>
      <c r="R50" s="944"/>
      <c r="S50" s="945"/>
      <c r="T50" s="243"/>
      <c r="U50" s="273"/>
    </row>
    <row r="51" spans="1:21" s="313" customFormat="1" ht="13.05" customHeight="1">
      <c r="A51" s="307"/>
      <c r="B51" s="308"/>
      <c r="C51" s="308"/>
      <c r="D51" s="309"/>
      <c r="E51" s="330" t="str">
        <f t="shared" ref="E51:E57" si="52">IF($A51="","",VLOOKUP($A51,licbarque97,3))</f>
        <v/>
      </c>
      <c r="F51" s="310" t="str">
        <f t="shared" ref="F51:F57" si="53">IF($A51="","",VLOOKUP($A51,licbarque97,6))</f>
        <v/>
      </c>
      <c r="G51" s="330" t="str">
        <f t="shared" ref="G51:G57" si="54">IF($B51="","",VLOOKUP($B51,licbarque97,3))</f>
        <v/>
      </c>
      <c r="H51" s="310" t="str">
        <f t="shared" ref="H51:H57" si="55">IF($B51="","",VLOOKUP($B51,licbarque97,6))</f>
        <v/>
      </c>
      <c r="I51" s="330" t="str">
        <f t="shared" ref="I51:I57" si="56">IF($C51="","",VLOOKUP($C51,licbarque97,3))</f>
        <v/>
      </c>
      <c r="J51" s="310" t="str">
        <f t="shared" ref="J51:J57" si="57">IF($C51="","",VLOOKUP($C51,licbarque97,6))</f>
        <v/>
      </c>
      <c r="K51" s="330" t="str">
        <f t="shared" ref="K51:K57" si="58">IF($D51="","",VLOOKUP($D51,licbarque97,3))</f>
        <v/>
      </c>
      <c r="L51" s="310" t="str">
        <f t="shared" ref="L51:L57" si="59">IF($D51="","",VLOOKUP($D51,licbarque97,6))</f>
        <v/>
      </c>
      <c r="M51" s="330" t="str">
        <f t="shared" ref="M51:M57" si="60">IF(A51="","",VLOOKUP(A51,licbarque97,5))</f>
        <v/>
      </c>
      <c r="N51" s="330" t="str">
        <f t="shared" ref="N51:N57" si="61">IF($B51="","",VLOOKUP($B51,licbarque97,5))</f>
        <v/>
      </c>
      <c r="O51" s="330" t="str">
        <f t="shared" ref="O51:O57" si="62">IF($C51="","",VLOOKUP($C51,licbarque97,5))</f>
        <v/>
      </c>
      <c r="P51" s="334" t="str">
        <f t="shared" ref="P51:P57" si="63">IF($D51="","",VLOOKUP($D51,licbarque97,5))</f>
        <v/>
      </c>
      <c r="Q51" s="453"/>
      <c r="R51" s="369" t="str">
        <f t="shared" ref="R51:R57" si="64">IF($Q51="","",RANK($Q51,$Q$51:$Q$57,1))</f>
        <v/>
      </c>
      <c r="S51" s="359"/>
      <c r="T51" s="311"/>
      <c r="U51" s="312"/>
    </row>
    <row r="52" spans="1:21" s="313" customFormat="1" ht="13.05" customHeight="1">
      <c r="A52" s="314"/>
      <c r="B52" s="315"/>
      <c r="C52" s="315"/>
      <c r="D52" s="316"/>
      <c r="E52" s="331" t="str">
        <f t="shared" si="52"/>
        <v/>
      </c>
      <c r="F52" s="317" t="str">
        <f t="shared" si="53"/>
        <v/>
      </c>
      <c r="G52" s="331" t="str">
        <f t="shared" si="54"/>
        <v/>
      </c>
      <c r="H52" s="317" t="str">
        <f t="shared" si="55"/>
        <v/>
      </c>
      <c r="I52" s="331" t="str">
        <f t="shared" si="56"/>
        <v/>
      </c>
      <c r="J52" s="317" t="str">
        <f t="shared" si="57"/>
        <v/>
      </c>
      <c r="K52" s="331" t="str">
        <f t="shared" si="58"/>
        <v/>
      </c>
      <c r="L52" s="317" t="str">
        <f t="shared" si="59"/>
        <v/>
      </c>
      <c r="M52" s="331" t="str">
        <f t="shared" si="60"/>
        <v/>
      </c>
      <c r="N52" s="331" t="str">
        <f t="shared" si="61"/>
        <v/>
      </c>
      <c r="O52" s="331" t="str">
        <f t="shared" si="62"/>
        <v/>
      </c>
      <c r="P52" s="335" t="str">
        <f t="shared" si="63"/>
        <v/>
      </c>
      <c r="Q52" s="454"/>
      <c r="R52" s="370" t="str">
        <f t="shared" si="64"/>
        <v/>
      </c>
      <c r="S52" s="361"/>
      <c r="T52" s="311"/>
      <c r="U52" s="312"/>
    </row>
    <row r="53" spans="1:21" s="313" customFormat="1" ht="13.05" customHeight="1">
      <c r="A53" s="314"/>
      <c r="B53" s="315"/>
      <c r="C53" s="315"/>
      <c r="D53" s="316"/>
      <c r="E53" s="331" t="str">
        <f t="shared" si="52"/>
        <v/>
      </c>
      <c r="F53" s="317" t="str">
        <f t="shared" si="53"/>
        <v/>
      </c>
      <c r="G53" s="331" t="str">
        <f t="shared" si="54"/>
        <v/>
      </c>
      <c r="H53" s="317" t="str">
        <f t="shared" si="55"/>
        <v/>
      </c>
      <c r="I53" s="331" t="str">
        <f t="shared" si="56"/>
        <v/>
      </c>
      <c r="J53" s="317" t="str">
        <f t="shared" si="57"/>
        <v/>
      </c>
      <c r="K53" s="331" t="str">
        <f t="shared" si="58"/>
        <v/>
      </c>
      <c r="L53" s="317" t="str">
        <f t="shared" si="59"/>
        <v/>
      </c>
      <c r="M53" s="331" t="str">
        <f t="shared" si="60"/>
        <v/>
      </c>
      <c r="N53" s="331" t="str">
        <f t="shared" si="61"/>
        <v/>
      </c>
      <c r="O53" s="331" t="str">
        <f t="shared" si="62"/>
        <v/>
      </c>
      <c r="P53" s="335" t="str">
        <f t="shared" si="63"/>
        <v/>
      </c>
      <c r="Q53" s="454"/>
      <c r="R53" s="370" t="str">
        <f t="shared" si="64"/>
        <v/>
      </c>
      <c r="S53" s="361"/>
      <c r="T53" s="311"/>
      <c r="U53" s="312"/>
    </row>
    <row r="54" spans="1:21" s="313" customFormat="1" ht="13.05" customHeight="1">
      <c r="A54" s="314"/>
      <c r="B54" s="315"/>
      <c r="C54" s="315"/>
      <c r="D54" s="316"/>
      <c r="E54" s="331" t="str">
        <f t="shared" si="52"/>
        <v/>
      </c>
      <c r="F54" s="317" t="str">
        <f t="shared" si="53"/>
        <v/>
      </c>
      <c r="G54" s="331" t="str">
        <f t="shared" si="54"/>
        <v/>
      </c>
      <c r="H54" s="317" t="str">
        <f t="shared" si="55"/>
        <v/>
      </c>
      <c r="I54" s="331" t="str">
        <f t="shared" si="56"/>
        <v/>
      </c>
      <c r="J54" s="317" t="str">
        <f t="shared" si="57"/>
        <v/>
      </c>
      <c r="K54" s="331" t="str">
        <f t="shared" si="58"/>
        <v/>
      </c>
      <c r="L54" s="317" t="str">
        <f t="shared" si="59"/>
        <v/>
      </c>
      <c r="M54" s="331" t="str">
        <f t="shared" si="60"/>
        <v/>
      </c>
      <c r="N54" s="331" t="str">
        <f t="shared" si="61"/>
        <v/>
      </c>
      <c r="O54" s="331" t="str">
        <f t="shared" si="62"/>
        <v/>
      </c>
      <c r="P54" s="335" t="str">
        <f t="shared" si="63"/>
        <v/>
      </c>
      <c r="Q54" s="454"/>
      <c r="R54" s="370" t="str">
        <f t="shared" si="64"/>
        <v/>
      </c>
      <c r="S54" s="361"/>
      <c r="T54" s="311"/>
      <c r="U54" s="312"/>
    </row>
    <row r="55" spans="1:21" s="313" customFormat="1" ht="13.05" customHeight="1">
      <c r="A55" s="314"/>
      <c r="B55" s="315"/>
      <c r="C55" s="315"/>
      <c r="D55" s="316"/>
      <c r="E55" s="331" t="str">
        <f t="shared" si="52"/>
        <v/>
      </c>
      <c r="F55" s="317" t="str">
        <f t="shared" si="53"/>
        <v/>
      </c>
      <c r="G55" s="331" t="str">
        <f t="shared" si="54"/>
        <v/>
      </c>
      <c r="H55" s="317" t="str">
        <f t="shared" si="55"/>
        <v/>
      </c>
      <c r="I55" s="331" t="str">
        <f t="shared" si="56"/>
        <v/>
      </c>
      <c r="J55" s="317" t="str">
        <f t="shared" si="57"/>
        <v/>
      </c>
      <c r="K55" s="331" t="str">
        <f t="shared" si="58"/>
        <v/>
      </c>
      <c r="L55" s="317" t="str">
        <f t="shared" si="59"/>
        <v/>
      </c>
      <c r="M55" s="331" t="str">
        <f t="shared" si="60"/>
        <v/>
      </c>
      <c r="N55" s="331" t="str">
        <f t="shared" si="61"/>
        <v/>
      </c>
      <c r="O55" s="331" t="str">
        <f t="shared" si="62"/>
        <v/>
      </c>
      <c r="P55" s="335" t="str">
        <f t="shared" si="63"/>
        <v/>
      </c>
      <c r="Q55" s="454"/>
      <c r="R55" s="370" t="str">
        <f t="shared" si="64"/>
        <v/>
      </c>
      <c r="S55" s="361"/>
      <c r="T55" s="311"/>
      <c r="U55" s="312"/>
    </row>
    <row r="56" spans="1:21" s="313" customFormat="1" ht="13.05" customHeight="1">
      <c r="A56" s="314"/>
      <c r="B56" s="315"/>
      <c r="C56" s="315"/>
      <c r="D56" s="316"/>
      <c r="E56" s="331" t="str">
        <f t="shared" si="52"/>
        <v/>
      </c>
      <c r="F56" s="317" t="str">
        <f t="shared" si="53"/>
        <v/>
      </c>
      <c r="G56" s="331" t="str">
        <f t="shared" si="54"/>
        <v/>
      </c>
      <c r="H56" s="317" t="str">
        <f t="shared" si="55"/>
        <v/>
      </c>
      <c r="I56" s="331" t="str">
        <f t="shared" si="56"/>
        <v/>
      </c>
      <c r="J56" s="317" t="str">
        <f t="shared" si="57"/>
        <v/>
      </c>
      <c r="K56" s="331" t="str">
        <f t="shared" si="58"/>
        <v/>
      </c>
      <c r="L56" s="317" t="str">
        <f t="shared" si="59"/>
        <v/>
      </c>
      <c r="M56" s="331" t="str">
        <f t="shared" si="60"/>
        <v/>
      </c>
      <c r="N56" s="331" t="str">
        <f t="shared" si="61"/>
        <v/>
      </c>
      <c r="O56" s="331" t="str">
        <f t="shared" si="62"/>
        <v/>
      </c>
      <c r="P56" s="335" t="str">
        <f t="shared" si="63"/>
        <v/>
      </c>
      <c r="Q56" s="454"/>
      <c r="R56" s="370" t="str">
        <f t="shared" si="64"/>
        <v/>
      </c>
      <c r="S56" s="361"/>
      <c r="T56" s="311"/>
      <c r="U56" s="312"/>
    </row>
    <row r="57" spans="1:21" s="313" customFormat="1" ht="13.05" customHeight="1" thickBot="1">
      <c r="A57" s="321"/>
      <c r="B57" s="322"/>
      <c r="C57" s="322"/>
      <c r="D57" s="323"/>
      <c r="E57" s="332" t="str">
        <f t="shared" si="52"/>
        <v/>
      </c>
      <c r="F57" s="324" t="str">
        <f t="shared" si="53"/>
        <v/>
      </c>
      <c r="G57" s="332" t="str">
        <f t="shared" si="54"/>
        <v/>
      </c>
      <c r="H57" s="324" t="str">
        <f t="shared" si="55"/>
        <v/>
      </c>
      <c r="I57" s="332" t="str">
        <f t="shared" si="56"/>
        <v/>
      </c>
      <c r="J57" s="324" t="str">
        <f t="shared" si="57"/>
        <v/>
      </c>
      <c r="K57" s="332" t="str">
        <f t="shared" si="58"/>
        <v/>
      </c>
      <c r="L57" s="324" t="str">
        <f t="shared" si="59"/>
        <v/>
      </c>
      <c r="M57" s="332" t="str">
        <f t="shared" si="60"/>
        <v/>
      </c>
      <c r="N57" s="332" t="str">
        <f t="shared" si="61"/>
        <v/>
      </c>
      <c r="O57" s="332" t="str">
        <f t="shared" si="62"/>
        <v/>
      </c>
      <c r="P57" s="336" t="str">
        <f t="shared" si="63"/>
        <v/>
      </c>
      <c r="Q57" s="455"/>
      <c r="R57" s="371" t="str">
        <f t="shared" si="64"/>
        <v/>
      </c>
      <c r="S57" s="362"/>
      <c r="T57" s="311"/>
      <c r="U57" s="312"/>
    </row>
    <row r="58" spans="1:21" s="245" customFormat="1" ht="19.5" customHeight="1">
      <c r="A58" s="943" t="s">
        <v>513</v>
      </c>
      <c r="B58" s="944"/>
      <c r="C58" s="944"/>
      <c r="D58" s="944"/>
      <c r="E58" s="944"/>
      <c r="F58" s="944"/>
      <c r="G58" s="944"/>
      <c r="H58" s="944"/>
      <c r="I58" s="944"/>
      <c r="J58" s="944"/>
      <c r="K58" s="944"/>
      <c r="L58" s="944"/>
      <c r="M58" s="944"/>
      <c r="N58" s="944"/>
      <c r="O58" s="944"/>
      <c r="P58" s="944"/>
      <c r="Q58" s="944"/>
      <c r="R58" s="944"/>
      <c r="S58" s="945"/>
      <c r="T58" s="243"/>
      <c r="U58" s="273"/>
    </row>
    <row r="59" spans="1:21" s="313" customFormat="1" ht="13.05" customHeight="1">
      <c r="A59" s="531"/>
      <c r="B59" s="532"/>
      <c r="C59" s="532"/>
      <c r="D59" s="533"/>
      <c r="E59" s="330" t="str">
        <f t="shared" ref="E59:E72" si="65">IF($A59="","",VLOOKUP($A59,licbarque97,3))</f>
        <v/>
      </c>
      <c r="F59" s="310" t="str">
        <f t="shared" ref="F59:F72" si="66">IF($A59="","",VLOOKUP($A59,licbarque97,6))</f>
        <v/>
      </c>
      <c r="G59" s="330" t="str">
        <f t="shared" ref="G59:G72" si="67">IF($B59="","",VLOOKUP($B59,licbarque97,3))</f>
        <v/>
      </c>
      <c r="H59" s="310" t="str">
        <f t="shared" ref="H59:H72" si="68">IF($B59="","",VLOOKUP($B59,licbarque97,6))</f>
        <v/>
      </c>
      <c r="I59" s="330" t="str">
        <f t="shared" ref="I59:I72" si="69">IF($C59="","",VLOOKUP($C59,licbarque97,3))</f>
        <v/>
      </c>
      <c r="J59" s="310" t="str">
        <f t="shared" ref="J59:J72" si="70">IF($C59="","",VLOOKUP($C59,licbarque97,6))</f>
        <v/>
      </c>
      <c r="K59" s="331" t="str">
        <f t="shared" ref="K59:K72" si="71">IF($D59="","",VLOOKUP($D59,licbarque97,3))</f>
        <v/>
      </c>
      <c r="L59" s="317" t="str">
        <f t="shared" ref="L59:L72" si="72">IF($D59="","",VLOOKUP($D59,licbarque97,6))</f>
        <v/>
      </c>
      <c r="M59" s="330" t="str">
        <f t="shared" ref="M59:M72" si="73">IF(A59="","",VLOOKUP(A59,licbarque97,5))</f>
        <v/>
      </c>
      <c r="N59" s="330" t="str">
        <f t="shared" ref="N59:N72" si="74">IF($B59="","",VLOOKUP($B59,licbarque97,5))</f>
        <v/>
      </c>
      <c r="O59" s="330" t="str">
        <f t="shared" ref="O59:O72" si="75">IF($C59="","",VLOOKUP($C59,licbarque97,5))</f>
        <v/>
      </c>
      <c r="P59" s="335" t="str">
        <f t="shared" ref="P59:P72" si="76">IF($D59="","",VLOOKUP($D59,licbarque97,5))</f>
        <v/>
      </c>
      <c r="Q59" s="453"/>
      <c r="R59" s="370" t="str">
        <f>IF($Q59="","",RANK($Q59,$Q$59:$Q$72,1))</f>
        <v/>
      </c>
      <c r="S59" s="364"/>
      <c r="T59" s="311"/>
      <c r="U59" s="312"/>
    </row>
    <row r="60" spans="1:21" s="313" customFormat="1" ht="13.05" customHeight="1">
      <c r="A60" s="545"/>
      <c r="B60" s="546"/>
      <c r="C60" s="546"/>
      <c r="D60" s="547"/>
      <c r="E60" s="331" t="str">
        <f t="shared" si="65"/>
        <v/>
      </c>
      <c r="F60" s="317" t="str">
        <f t="shared" si="66"/>
        <v/>
      </c>
      <c r="G60" s="331" t="str">
        <f t="shared" si="67"/>
        <v/>
      </c>
      <c r="H60" s="317" t="str">
        <f t="shared" si="68"/>
        <v/>
      </c>
      <c r="I60" s="331" t="str">
        <f t="shared" si="69"/>
        <v/>
      </c>
      <c r="J60" s="317" t="str">
        <f t="shared" si="70"/>
        <v/>
      </c>
      <c r="K60" s="331" t="str">
        <f t="shared" si="71"/>
        <v/>
      </c>
      <c r="L60" s="317" t="str">
        <f t="shared" si="72"/>
        <v/>
      </c>
      <c r="M60" s="331" t="str">
        <f t="shared" si="73"/>
        <v/>
      </c>
      <c r="N60" s="331" t="str">
        <f t="shared" si="74"/>
        <v/>
      </c>
      <c r="O60" s="331" t="str">
        <f t="shared" si="75"/>
        <v/>
      </c>
      <c r="P60" s="335" t="str">
        <f t="shared" si="76"/>
        <v/>
      </c>
      <c r="Q60" s="530"/>
      <c r="R60" s="370" t="str">
        <f t="shared" ref="R60:R72" si="77">IF($Q60="","",RANK($Q60,$Q$59:$Q$72,1))</f>
        <v/>
      </c>
      <c r="S60" s="361"/>
      <c r="T60" s="311"/>
      <c r="U60" s="312"/>
    </row>
    <row r="61" spans="1:21" s="313" customFormat="1" ht="13.05" customHeight="1">
      <c r="A61" s="545"/>
      <c r="B61" s="546"/>
      <c r="C61" s="546"/>
      <c r="D61" s="547"/>
      <c r="E61" s="331" t="str">
        <f t="shared" si="65"/>
        <v/>
      </c>
      <c r="F61" s="317" t="str">
        <f t="shared" si="66"/>
        <v/>
      </c>
      <c r="G61" s="331" t="str">
        <f t="shared" si="67"/>
        <v/>
      </c>
      <c r="H61" s="317" t="str">
        <f t="shared" si="68"/>
        <v/>
      </c>
      <c r="I61" s="331"/>
      <c r="J61" s="317"/>
      <c r="K61" s="331" t="str">
        <f t="shared" si="71"/>
        <v/>
      </c>
      <c r="L61" s="317" t="str">
        <f t="shared" si="72"/>
        <v/>
      </c>
      <c r="M61" s="331" t="str">
        <f t="shared" si="73"/>
        <v/>
      </c>
      <c r="N61" s="331" t="str">
        <f t="shared" si="74"/>
        <v/>
      </c>
      <c r="O61" s="331"/>
      <c r="P61" s="335" t="str">
        <f t="shared" si="76"/>
        <v/>
      </c>
      <c r="Q61" s="530"/>
      <c r="R61" s="370" t="str">
        <f t="shared" si="77"/>
        <v/>
      </c>
      <c r="S61" s="361"/>
      <c r="T61" s="311"/>
      <c r="U61" s="312"/>
    </row>
    <row r="62" spans="1:21" s="313" customFormat="1" ht="13.05" customHeight="1">
      <c r="A62" s="545"/>
      <c r="B62" s="546"/>
      <c r="C62" s="546"/>
      <c r="D62" s="547"/>
      <c r="E62" s="331" t="str">
        <f t="shared" si="65"/>
        <v/>
      </c>
      <c r="F62" s="317" t="str">
        <f t="shared" si="66"/>
        <v/>
      </c>
      <c r="G62" s="331" t="str">
        <f t="shared" si="67"/>
        <v/>
      </c>
      <c r="H62" s="317" t="str">
        <f t="shared" si="68"/>
        <v/>
      </c>
      <c r="I62" s="331" t="str">
        <f t="shared" si="69"/>
        <v/>
      </c>
      <c r="J62" s="317" t="str">
        <f t="shared" si="70"/>
        <v/>
      </c>
      <c r="K62" s="331" t="str">
        <f t="shared" si="71"/>
        <v/>
      </c>
      <c r="L62" s="317" t="str">
        <f t="shared" si="72"/>
        <v/>
      </c>
      <c r="M62" s="331" t="str">
        <f t="shared" si="73"/>
        <v/>
      </c>
      <c r="N62" s="331" t="str">
        <f t="shared" si="74"/>
        <v/>
      </c>
      <c r="O62" s="331" t="str">
        <f t="shared" si="75"/>
        <v/>
      </c>
      <c r="P62" s="335" t="str">
        <f t="shared" si="76"/>
        <v/>
      </c>
      <c r="Q62" s="454"/>
      <c r="R62" s="370" t="str">
        <f t="shared" si="77"/>
        <v/>
      </c>
      <c r="S62" s="361"/>
      <c r="T62" s="311"/>
      <c r="U62" s="312"/>
    </row>
    <row r="63" spans="1:21" s="313" customFormat="1" ht="13.05" customHeight="1">
      <c r="A63" s="545"/>
      <c r="B63" s="546"/>
      <c r="C63" s="546"/>
      <c r="D63" s="547"/>
      <c r="E63" s="331" t="str">
        <f t="shared" si="65"/>
        <v/>
      </c>
      <c r="F63" s="317" t="str">
        <f t="shared" si="66"/>
        <v/>
      </c>
      <c r="G63" s="331" t="str">
        <f t="shared" si="67"/>
        <v/>
      </c>
      <c r="H63" s="317" t="str">
        <f t="shared" si="68"/>
        <v/>
      </c>
      <c r="I63" s="331" t="str">
        <f t="shared" si="69"/>
        <v/>
      </c>
      <c r="J63" s="317" t="str">
        <f t="shared" si="70"/>
        <v/>
      </c>
      <c r="K63" s="331" t="str">
        <f t="shared" si="71"/>
        <v/>
      </c>
      <c r="L63" s="317" t="str">
        <f t="shared" si="72"/>
        <v/>
      </c>
      <c r="M63" s="331" t="str">
        <f t="shared" si="73"/>
        <v/>
      </c>
      <c r="N63" s="331" t="str">
        <f t="shared" si="74"/>
        <v/>
      </c>
      <c r="O63" s="331" t="str">
        <f t="shared" si="75"/>
        <v/>
      </c>
      <c r="P63" s="335" t="str">
        <f t="shared" si="76"/>
        <v/>
      </c>
      <c r="Q63" s="454"/>
      <c r="R63" s="370" t="str">
        <f t="shared" si="77"/>
        <v/>
      </c>
      <c r="S63" s="361"/>
      <c r="T63" s="311"/>
      <c r="U63" s="312"/>
    </row>
    <row r="64" spans="1:21" s="313" customFormat="1" ht="13.05" customHeight="1">
      <c r="A64" s="545"/>
      <c r="B64" s="546"/>
      <c r="C64" s="546"/>
      <c r="D64" s="547"/>
      <c r="E64" s="331" t="str">
        <f t="shared" si="65"/>
        <v/>
      </c>
      <c r="F64" s="317" t="str">
        <f t="shared" si="66"/>
        <v/>
      </c>
      <c r="G64" s="331" t="str">
        <f t="shared" si="67"/>
        <v/>
      </c>
      <c r="H64" s="317" t="str">
        <f t="shared" si="68"/>
        <v/>
      </c>
      <c r="I64" s="331" t="str">
        <f t="shared" si="69"/>
        <v/>
      </c>
      <c r="J64" s="317" t="str">
        <f t="shared" si="70"/>
        <v/>
      </c>
      <c r="K64" s="331" t="str">
        <f t="shared" si="71"/>
        <v/>
      </c>
      <c r="L64" s="317" t="str">
        <f t="shared" si="72"/>
        <v/>
      </c>
      <c r="M64" s="331" t="str">
        <f t="shared" si="73"/>
        <v/>
      </c>
      <c r="N64" s="331" t="str">
        <f t="shared" si="74"/>
        <v/>
      </c>
      <c r="O64" s="331" t="str">
        <f t="shared" si="75"/>
        <v/>
      </c>
      <c r="P64" s="335" t="str">
        <f t="shared" si="76"/>
        <v/>
      </c>
      <c r="Q64" s="454"/>
      <c r="R64" s="370" t="str">
        <f t="shared" si="77"/>
        <v/>
      </c>
      <c r="S64" s="361"/>
      <c r="T64" s="311"/>
      <c r="U64" s="312"/>
    </row>
    <row r="65" spans="1:21" s="313" customFormat="1" ht="13.05" customHeight="1">
      <c r="A65" s="545"/>
      <c r="B65" s="546"/>
      <c r="C65" s="546"/>
      <c r="D65" s="547"/>
      <c r="E65" s="331" t="str">
        <f t="shared" si="65"/>
        <v/>
      </c>
      <c r="F65" s="317" t="str">
        <f t="shared" si="66"/>
        <v/>
      </c>
      <c r="G65" s="331" t="str">
        <f t="shared" si="67"/>
        <v/>
      </c>
      <c r="H65" s="317" t="str">
        <f t="shared" si="68"/>
        <v/>
      </c>
      <c r="I65" s="331" t="str">
        <f t="shared" si="69"/>
        <v/>
      </c>
      <c r="J65" s="317" t="str">
        <f t="shared" si="70"/>
        <v/>
      </c>
      <c r="K65" s="331" t="str">
        <f t="shared" si="71"/>
        <v/>
      </c>
      <c r="L65" s="317" t="str">
        <f t="shared" si="72"/>
        <v/>
      </c>
      <c r="M65" s="331" t="str">
        <f t="shared" si="73"/>
        <v/>
      </c>
      <c r="N65" s="331" t="str">
        <f t="shared" si="74"/>
        <v/>
      </c>
      <c r="O65" s="331" t="str">
        <f t="shared" si="75"/>
        <v/>
      </c>
      <c r="P65" s="335" t="str">
        <f t="shared" si="76"/>
        <v/>
      </c>
      <c r="Q65" s="454"/>
      <c r="R65" s="370" t="str">
        <f t="shared" si="77"/>
        <v/>
      </c>
      <c r="S65" s="361"/>
      <c r="T65" s="311"/>
      <c r="U65" s="312"/>
    </row>
    <row r="66" spans="1:21" s="313" customFormat="1" ht="13.05" customHeight="1">
      <c r="A66" s="545"/>
      <c r="B66" s="546"/>
      <c r="C66" s="546"/>
      <c r="D66" s="547"/>
      <c r="E66" s="331" t="str">
        <f t="shared" si="65"/>
        <v/>
      </c>
      <c r="F66" s="317" t="str">
        <f t="shared" si="66"/>
        <v/>
      </c>
      <c r="G66" s="331" t="str">
        <f t="shared" si="67"/>
        <v/>
      </c>
      <c r="H66" s="317" t="str">
        <f t="shared" si="68"/>
        <v/>
      </c>
      <c r="I66" s="331" t="str">
        <f t="shared" si="69"/>
        <v/>
      </c>
      <c r="J66" s="317" t="str">
        <f t="shared" si="70"/>
        <v/>
      </c>
      <c r="K66" s="331" t="str">
        <f t="shared" si="71"/>
        <v/>
      </c>
      <c r="L66" s="317" t="str">
        <f t="shared" si="72"/>
        <v/>
      </c>
      <c r="M66" s="331" t="str">
        <f t="shared" si="73"/>
        <v/>
      </c>
      <c r="N66" s="331" t="str">
        <f t="shared" si="74"/>
        <v/>
      </c>
      <c r="O66" s="331" t="str">
        <f t="shared" si="75"/>
        <v/>
      </c>
      <c r="P66" s="335" t="str">
        <f t="shared" si="76"/>
        <v/>
      </c>
      <c r="Q66" s="454"/>
      <c r="R66" s="370" t="str">
        <f t="shared" si="77"/>
        <v/>
      </c>
      <c r="S66" s="361"/>
      <c r="T66" s="311"/>
      <c r="U66" s="312"/>
    </row>
    <row r="67" spans="1:21" s="313" customFormat="1" ht="13.05" customHeight="1">
      <c r="A67" s="545"/>
      <c r="B67" s="546"/>
      <c r="C67" s="546"/>
      <c r="D67" s="547"/>
      <c r="E67" s="331" t="str">
        <f t="shared" si="65"/>
        <v/>
      </c>
      <c r="F67" s="317" t="str">
        <f t="shared" si="66"/>
        <v/>
      </c>
      <c r="G67" s="331" t="str">
        <f t="shared" si="67"/>
        <v/>
      </c>
      <c r="H67" s="317" t="str">
        <f t="shared" si="68"/>
        <v/>
      </c>
      <c r="I67" s="331" t="str">
        <f t="shared" si="69"/>
        <v/>
      </c>
      <c r="J67" s="317" t="str">
        <f t="shared" si="70"/>
        <v/>
      </c>
      <c r="K67" s="331" t="str">
        <f t="shared" si="71"/>
        <v/>
      </c>
      <c r="L67" s="317" t="str">
        <f t="shared" si="72"/>
        <v/>
      </c>
      <c r="M67" s="331" t="str">
        <f t="shared" si="73"/>
        <v/>
      </c>
      <c r="N67" s="331" t="str">
        <f t="shared" si="74"/>
        <v/>
      </c>
      <c r="O67" s="331" t="str">
        <f t="shared" si="75"/>
        <v/>
      </c>
      <c r="P67" s="335" t="str">
        <f t="shared" si="76"/>
        <v/>
      </c>
      <c r="Q67" s="454"/>
      <c r="R67" s="370" t="str">
        <f t="shared" si="77"/>
        <v/>
      </c>
      <c r="S67" s="361"/>
      <c r="T67" s="311"/>
      <c r="U67" s="312"/>
    </row>
    <row r="68" spans="1:21" s="313" customFormat="1" ht="13.05" customHeight="1">
      <c r="A68" s="545"/>
      <c r="B68" s="546"/>
      <c r="C68" s="546"/>
      <c r="D68" s="547"/>
      <c r="E68" s="331" t="str">
        <f t="shared" si="65"/>
        <v/>
      </c>
      <c r="F68" s="317" t="str">
        <f t="shared" si="66"/>
        <v/>
      </c>
      <c r="G68" s="331" t="str">
        <f t="shared" si="67"/>
        <v/>
      </c>
      <c r="H68" s="317" t="str">
        <f t="shared" si="68"/>
        <v/>
      </c>
      <c r="I68" s="331" t="str">
        <f t="shared" si="69"/>
        <v/>
      </c>
      <c r="J68" s="317" t="str">
        <f t="shared" si="70"/>
        <v/>
      </c>
      <c r="K68" s="331" t="str">
        <f t="shared" si="71"/>
        <v/>
      </c>
      <c r="L68" s="317" t="str">
        <f t="shared" si="72"/>
        <v/>
      </c>
      <c r="M68" s="331" t="str">
        <f t="shared" si="73"/>
        <v/>
      </c>
      <c r="N68" s="331" t="str">
        <f t="shared" si="74"/>
        <v/>
      </c>
      <c r="O68" s="331" t="str">
        <f t="shared" si="75"/>
        <v/>
      </c>
      <c r="P68" s="335" t="str">
        <f t="shared" si="76"/>
        <v/>
      </c>
      <c r="Q68" s="454"/>
      <c r="R68" s="370" t="str">
        <f t="shared" si="77"/>
        <v/>
      </c>
      <c r="S68" s="361"/>
      <c r="T68" s="311"/>
      <c r="U68" s="312"/>
    </row>
    <row r="69" spans="1:21" s="313" customFormat="1" ht="13.05" customHeight="1">
      <c r="A69" s="545"/>
      <c r="B69" s="546"/>
      <c r="C69" s="546"/>
      <c r="D69" s="547"/>
      <c r="E69" s="331" t="str">
        <f t="shared" si="65"/>
        <v/>
      </c>
      <c r="F69" s="317" t="str">
        <f t="shared" si="66"/>
        <v/>
      </c>
      <c r="G69" s="331" t="str">
        <f t="shared" si="67"/>
        <v/>
      </c>
      <c r="H69" s="317" t="str">
        <f t="shared" si="68"/>
        <v/>
      </c>
      <c r="I69" s="331" t="str">
        <f t="shared" si="69"/>
        <v/>
      </c>
      <c r="J69" s="317" t="str">
        <f t="shared" si="70"/>
        <v/>
      </c>
      <c r="K69" s="331" t="str">
        <f t="shared" si="71"/>
        <v/>
      </c>
      <c r="L69" s="317" t="str">
        <f t="shared" si="72"/>
        <v/>
      </c>
      <c r="M69" s="331" t="str">
        <f t="shared" si="73"/>
        <v/>
      </c>
      <c r="N69" s="331" t="str">
        <f t="shared" si="74"/>
        <v/>
      </c>
      <c r="O69" s="331" t="str">
        <f t="shared" si="75"/>
        <v/>
      </c>
      <c r="P69" s="335" t="str">
        <f t="shared" si="76"/>
        <v/>
      </c>
      <c r="Q69" s="454"/>
      <c r="R69" s="370" t="str">
        <f t="shared" si="77"/>
        <v/>
      </c>
      <c r="S69" s="361"/>
      <c r="T69" s="311"/>
      <c r="U69" s="312"/>
    </row>
    <row r="70" spans="1:21" s="313" customFormat="1" ht="13.05" customHeight="1">
      <c r="A70" s="545"/>
      <c r="B70" s="546"/>
      <c r="C70" s="546"/>
      <c r="D70" s="547"/>
      <c r="E70" s="331" t="str">
        <f t="shared" si="65"/>
        <v/>
      </c>
      <c r="F70" s="317" t="str">
        <f t="shared" si="66"/>
        <v/>
      </c>
      <c r="G70" s="331" t="str">
        <f t="shared" si="67"/>
        <v/>
      </c>
      <c r="H70" s="317" t="str">
        <f t="shared" si="68"/>
        <v/>
      </c>
      <c r="I70" s="331" t="str">
        <f t="shared" si="69"/>
        <v/>
      </c>
      <c r="J70" s="317" t="str">
        <f t="shared" si="70"/>
        <v/>
      </c>
      <c r="K70" s="331" t="str">
        <f t="shared" si="71"/>
        <v/>
      </c>
      <c r="L70" s="317" t="str">
        <f t="shared" si="72"/>
        <v/>
      </c>
      <c r="M70" s="331" t="str">
        <f t="shared" si="73"/>
        <v/>
      </c>
      <c r="N70" s="331" t="str">
        <f t="shared" si="74"/>
        <v/>
      </c>
      <c r="O70" s="331" t="str">
        <f t="shared" si="75"/>
        <v/>
      </c>
      <c r="P70" s="335" t="str">
        <f t="shared" si="76"/>
        <v/>
      </c>
      <c r="Q70" s="454"/>
      <c r="R70" s="370" t="str">
        <f t="shared" si="77"/>
        <v/>
      </c>
      <c r="S70" s="363"/>
      <c r="T70" s="329"/>
      <c r="U70" s="312"/>
    </row>
    <row r="71" spans="1:21" s="313" customFormat="1" ht="13.05" customHeight="1">
      <c r="A71" s="545"/>
      <c r="B71" s="546"/>
      <c r="C71" s="546"/>
      <c r="D71" s="547"/>
      <c r="E71" s="331" t="str">
        <f t="shared" si="65"/>
        <v/>
      </c>
      <c r="F71" s="316" t="str">
        <f t="shared" si="66"/>
        <v/>
      </c>
      <c r="G71" s="331" t="str">
        <f t="shared" si="67"/>
        <v/>
      </c>
      <c r="H71" s="316" t="str">
        <f t="shared" si="68"/>
        <v/>
      </c>
      <c r="I71" s="331" t="str">
        <f t="shared" si="69"/>
        <v/>
      </c>
      <c r="J71" s="316" t="str">
        <f t="shared" si="70"/>
        <v/>
      </c>
      <c r="K71" s="331" t="str">
        <f t="shared" si="71"/>
        <v/>
      </c>
      <c r="L71" s="316" t="str">
        <f t="shared" si="72"/>
        <v/>
      </c>
      <c r="M71" s="331" t="str">
        <f t="shared" si="73"/>
        <v/>
      </c>
      <c r="N71" s="331" t="str">
        <f t="shared" si="74"/>
        <v/>
      </c>
      <c r="O71" s="331" t="str">
        <f t="shared" si="75"/>
        <v/>
      </c>
      <c r="P71" s="335" t="str">
        <f t="shared" si="76"/>
        <v/>
      </c>
      <c r="Q71" s="456"/>
      <c r="R71" s="370" t="str">
        <f t="shared" si="77"/>
        <v/>
      </c>
      <c r="S71" s="361"/>
      <c r="T71" s="311"/>
      <c r="U71" s="312"/>
    </row>
    <row r="72" spans="1:21" s="313" customFormat="1" ht="13.05" customHeight="1" thickBot="1">
      <c r="A72" s="548"/>
      <c r="B72" s="549"/>
      <c r="C72" s="549"/>
      <c r="D72" s="550"/>
      <c r="E72" s="332" t="str">
        <f t="shared" si="65"/>
        <v/>
      </c>
      <c r="F72" s="323" t="str">
        <f t="shared" si="66"/>
        <v/>
      </c>
      <c r="G72" s="332" t="str">
        <f t="shared" si="67"/>
        <v/>
      </c>
      <c r="H72" s="323" t="str">
        <f t="shared" si="68"/>
        <v/>
      </c>
      <c r="I72" s="332" t="str">
        <f t="shared" si="69"/>
        <v/>
      </c>
      <c r="J72" s="323" t="str">
        <f t="shared" si="70"/>
        <v/>
      </c>
      <c r="K72" s="332" t="str">
        <f t="shared" si="71"/>
        <v/>
      </c>
      <c r="L72" s="323" t="str">
        <f t="shared" si="72"/>
        <v/>
      </c>
      <c r="M72" s="332" t="str">
        <f t="shared" si="73"/>
        <v/>
      </c>
      <c r="N72" s="332" t="str">
        <f t="shared" si="74"/>
        <v/>
      </c>
      <c r="O72" s="332" t="str">
        <f t="shared" si="75"/>
        <v/>
      </c>
      <c r="P72" s="336" t="str">
        <f t="shared" si="76"/>
        <v/>
      </c>
      <c r="Q72" s="457"/>
      <c r="R72" s="370" t="str">
        <f t="shared" si="77"/>
        <v/>
      </c>
      <c r="S72" s="362"/>
      <c r="T72" s="311"/>
      <c r="U72" s="312"/>
    </row>
    <row r="73" spans="1:21" s="245" customFormat="1" ht="20.100000000000001" customHeight="1">
      <c r="A73" s="943" t="s">
        <v>514</v>
      </c>
      <c r="B73" s="944"/>
      <c r="C73" s="944"/>
      <c r="D73" s="944"/>
      <c r="E73" s="944"/>
      <c r="F73" s="944"/>
      <c r="G73" s="944"/>
      <c r="H73" s="944"/>
      <c r="I73" s="944"/>
      <c r="J73" s="944"/>
      <c r="K73" s="944"/>
      <c r="L73" s="944"/>
      <c r="M73" s="944"/>
      <c r="N73" s="944"/>
      <c r="O73" s="944"/>
      <c r="P73" s="944"/>
      <c r="Q73" s="944"/>
      <c r="R73" s="944"/>
      <c r="S73" s="945"/>
      <c r="T73" s="240"/>
      <c r="U73" s="273"/>
    </row>
    <row r="74" spans="1:21" s="313" customFormat="1" ht="13.05" customHeight="1">
      <c r="A74" s="531"/>
      <c r="B74" s="532"/>
      <c r="C74" s="532"/>
      <c r="D74" s="533"/>
      <c r="E74" s="330" t="str">
        <f>IF($A74="","",VLOOKUP($A74,licbarque97,3))</f>
        <v/>
      </c>
      <c r="F74" s="310" t="str">
        <f>IF($A74="","",VLOOKUP($A74,licbarque97,6))</f>
        <v/>
      </c>
      <c r="G74" s="330" t="str">
        <f>IF($B74="","",VLOOKUP($B74,licbarque97,3))</f>
        <v/>
      </c>
      <c r="H74" s="310" t="str">
        <f>IF($B74="","",VLOOKUP($B74,licbarque97,6))</f>
        <v/>
      </c>
      <c r="I74" s="330" t="str">
        <f>IF($C74="","",VLOOKUP($C74,licbarque97,3))</f>
        <v/>
      </c>
      <c r="J74" s="310" t="str">
        <f>IF($C74="","",VLOOKUP($C74,licbarque97,6))</f>
        <v/>
      </c>
      <c r="K74" s="330" t="str">
        <f>IF($D74="","",VLOOKUP($D74,licbarque97,3))</f>
        <v/>
      </c>
      <c r="L74" s="310" t="str">
        <f>IF($D74="","",VLOOKUP($D74,licbarque97,6))</f>
        <v/>
      </c>
      <c r="M74" s="330" t="str">
        <f>IF(A74="","",VLOOKUP(A74,licbarque97,5))</f>
        <v/>
      </c>
      <c r="N74" s="330" t="str">
        <f>IF($B74="","",VLOOKUP($B74,licbarque97,5))</f>
        <v/>
      </c>
      <c r="O74" s="330" t="str">
        <f>IF($C74="","",VLOOKUP($C74,licbarque97,5))</f>
        <v/>
      </c>
      <c r="P74" s="334" t="str">
        <f>IF($D74="","",VLOOKUP($D74,licbarque97,5))</f>
        <v/>
      </c>
      <c r="Q74" s="453"/>
      <c r="R74" s="365" t="str">
        <f>IF($Q74="","",RANK($Q74,$Q$74:$Q$87,1))</f>
        <v/>
      </c>
      <c r="S74" s="359"/>
      <c r="T74" s="311"/>
      <c r="U74" s="312"/>
    </row>
    <row r="75" spans="1:21" s="313" customFormat="1" ht="13.05" customHeight="1">
      <c r="A75" s="545"/>
      <c r="B75" s="546"/>
      <c r="C75" s="546"/>
      <c r="D75" s="547"/>
      <c r="E75" s="331" t="str">
        <f>IF($A75="","",VLOOKUP($A75,licbarque97,3))</f>
        <v/>
      </c>
      <c r="F75" s="317" t="str">
        <f>IF($A75="","",VLOOKUP($A75,licbarque97,6))</f>
        <v/>
      </c>
      <c r="G75" s="331" t="str">
        <f>IF($B75="","",VLOOKUP($B75,licbarque97,3))</f>
        <v/>
      </c>
      <c r="H75" s="317" t="str">
        <f>IF($B75="","",VLOOKUP($B75,licbarque97,6))</f>
        <v/>
      </c>
      <c r="I75" s="331" t="str">
        <f>IF($C75="","",VLOOKUP($C75,licbarque97,3))</f>
        <v/>
      </c>
      <c r="J75" s="317" t="str">
        <f>IF($C75="","",VLOOKUP($C75,licbarque97,6))</f>
        <v/>
      </c>
      <c r="K75" s="331" t="str">
        <f>IF($D75="","",VLOOKUP($D75,licbarque97,3))</f>
        <v/>
      </c>
      <c r="L75" s="317" t="str">
        <f>IF($D75="","",VLOOKUP($D75,licbarque97,6))</f>
        <v/>
      </c>
      <c r="M75" s="331" t="str">
        <f>IF(A75="","",VLOOKUP(A75,licbarque97,5))</f>
        <v/>
      </c>
      <c r="N75" s="331" t="str">
        <f>IF($B75="","",VLOOKUP($B75,licbarque97,5))</f>
        <v/>
      </c>
      <c r="O75" s="331" t="str">
        <f>IF($C75="","",VLOOKUP($C75,licbarque97,5))</f>
        <v/>
      </c>
      <c r="P75" s="335" t="str">
        <f>IF($D75="","",VLOOKUP($D75,licbarque97,5))</f>
        <v/>
      </c>
      <c r="Q75" s="454"/>
      <c r="R75" s="365" t="str">
        <f t="shared" ref="R75:R87" si="78">IF($Q75="","",RANK($Q75,$Q$74:$Q$87,1))</f>
        <v/>
      </c>
      <c r="S75" s="361"/>
      <c r="T75" s="311"/>
      <c r="U75" s="312"/>
    </row>
    <row r="76" spans="1:21" s="313" customFormat="1" ht="13.05" customHeight="1">
      <c r="A76" s="545"/>
      <c r="B76" s="546"/>
      <c r="C76" s="546"/>
      <c r="D76" s="547"/>
      <c r="E76" s="331" t="str">
        <f t="shared" ref="E76:E87" si="79">IF($A76="","",VLOOKUP($A76,licbarque97,3))</f>
        <v/>
      </c>
      <c r="F76" s="317" t="str">
        <f t="shared" ref="F76:F87" si="80">IF($A76="","",VLOOKUP($A76,licbarque97,6))</f>
        <v/>
      </c>
      <c r="G76" s="331" t="str">
        <f t="shared" ref="G76:G87" si="81">IF($B76="","",VLOOKUP($B76,licbarque97,3))</f>
        <v/>
      </c>
      <c r="H76" s="317" t="str">
        <f t="shared" ref="H76:H87" si="82">IF($B76="","",VLOOKUP($B76,licbarque97,6))</f>
        <v/>
      </c>
      <c r="I76" s="331" t="str">
        <f t="shared" ref="I76:I87" si="83">IF($C76="","",VLOOKUP($C76,licbarque97,3))</f>
        <v/>
      </c>
      <c r="J76" s="317" t="str">
        <f t="shared" ref="J76:J87" si="84">IF($C76="","",VLOOKUP($C76,licbarque97,6))</f>
        <v/>
      </c>
      <c r="K76" s="331" t="str">
        <f t="shared" ref="K76:K87" si="85">IF($D76="","",VLOOKUP($D76,licbarque97,3))</f>
        <v/>
      </c>
      <c r="L76" s="317" t="str">
        <f t="shared" ref="L76:L87" si="86">IF($D76="","",VLOOKUP($D76,licbarque97,6))</f>
        <v/>
      </c>
      <c r="M76" s="331" t="str">
        <f t="shared" ref="M76:M87" si="87">IF(A76="","",VLOOKUP(A76,licbarque97,5))</f>
        <v/>
      </c>
      <c r="N76" s="331" t="str">
        <f t="shared" ref="N76:N87" si="88">IF($B76="","",VLOOKUP($B76,licbarque97,5))</f>
        <v/>
      </c>
      <c r="O76" s="331" t="str">
        <f t="shared" ref="O76:O87" si="89">IF($C76="","",VLOOKUP($C76,licbarque97,5))</f>
        <v/>
      </c>
      <c r="P76" s="335" t="str">
        <f t="shared" ref="P76:P87" si="90">IF($D76="","",VLOOKUP($D76,licbarque97,5))</f>
        <v/>
      </c>
      <c r="Q76" s="454"/>
      <c r="R76" s="365" t="str">
        <f t="shared" si="78"/>
        <v/>
      </c>
      <c r="S76" s="361"/>
      <c r="T76" s="311"/>
      <c r="U76" s="312"/>
    </row>
    <row r="77" spans="1:21" s="313" customFormat="1" ht="13.05" customHeight="1">
      <c r="A77" s="545"/>
      <c r="B77" s="546"/>
      <c r="C77" s="546"/>
      <c r="D77" s="547"/>
      <c r="E77" s="331" t="str">
        <f t="shared" si="79"/>
        <v/>
      </c>
      <c r="F77" s="317" t="str">
        <f t="shared" si="80"/>
        <v/>
      </c>
      <c r="G77" s="331" t="str">
        <f t="shared" si="81"/>
        <v/>
      </c>
      <c r="H77" s="317" t="str">
        <f t="shared" si="82"/>
        <v/>
      </c>
      <c r="I77" s="331" t="str">
        <f t="shared" si="83"/>
        <v/>
      </c>
      <c r="J77" s="317" t="str">
        <f t="shared" si="84"/>
        <v/>
      </c>
      <c r="K77" s="331" t="str">
        <f t="shared" si="85"/>
        <v/>
      </c>
      <c r="L77" s="317" t="str">
        <f t="shared" si="86"/>
        <v/>
      </c>
      <c r="M77" s="331" t="str">
        <f t="shared" si="87"/>
        <v/>
      </c>
      <c r="N77" s="331" t="str">
        <f t="shared" si="88"/>
        <v/>
      </c>
      <c r="O77" s="331" t="str">
        <f t="shared" si="89"/>
        <v/>
      </c>
      <c r="P77" s="335" t="str">
        <f t="shared" si="90"/>
        <v/>
      </c>
      <c r="Q77" s="454"/>
      <c r="R77" s="365" t="str">
        <f t="shared" si="78"/>
        <v/>
      </c>
      <c r="S77" s="361"/>
      <c r="T77" s="311"/>
      <c r="U77" s="312"/>
    </row>
    <row r="78" spans="1:21" s="313" customFormat="1" ht="13.05" customHeight="1">
      <c r="A78" s="545"/>
      <c r="B78" s="546"/>
      <c r="C78" s="546"/>
      <c r="D78" s="547"/>
      <c r="E78" s="331" t="str">
        <f t="shared" si="79"/>
        <v/>
      </c>
      <c r="F78" s="317" t="str">
        <f t="shared" si="80"/>
        <v/>
      </c>
      <c r="G78" s="331" t="str">
        <f t="shared" si="81"/>
        <v/>
      </c>
      <c r="H78" s="317" t="str">
        <f t="shared" si="82"/>
        <v/>
      </c>
      <c r="I78" s="331" t="str">
        <f t="shared" si="83"/>
        <v/>
      </c>
      <c r="J78" s="317" t="str">
        <f t="shared" si="84"/>
        <v/>
      </c>
      <c r="K78" s="331" t="str">
        <f t="shared" si="85"/>
        <v/>
      </c>
      <c r="L78" s="317" t="str">
        <f t="shared" si="86"/>
        <v/>
      </c>
      <c r="M78" s="331" t="str">
        <f t="shared" si="87"/>
        <v/>
      </c>
      <c r="N78" s="331" t="str">
        <f t="shared" si="88"/>
        <v/>
      </c>
      <c r="O78" s="331" t="str">
        <f t="shared" si="89"/>
        <v/>
      </c>
      <c r="P78" s="335" t="str">
        <f t="shared" si="90"/>
        <v/>
      </c>
      <c r="Q78" s="454"/>
      <c r="R78" s="365" t="str">
        <f t="shared" si="78"/>
        <v/>
      </c>
      <c r="S78" s="361"/>
      <c r="T78" s="311"/>
      <c r="U78" s="312"/>
    </row>
    <row r="79" spans="1:21" s="313" customFormat="1" ht="13.05" customHeight="1">
      <c r="A79" s="545"/>
      <c r="B79" s="546"/>
      <c r="C79" s="546"/>
      <c r="D79" s="547"/>
      <c r="E79" s="331" t="str">
        <f t="shared" si="79"/>
        <v/>
      </c>
      <c r="F79" s="317" t="str">
        <f t="shared" si="80"/>
        <v/>
      </c>
      <c r="G79" s="331" t="str">
        <f t="shared" si="81"/>
        <v/>
      </c>
      <c r="H79" s="317" t="str">
        <f t="shared" si="82"/>
        <v/>
      </c>
      <c r="I79" s="331" t="str">
        <f t="shared" si="83"/>
        <v/>
      </c>
      <c r="J79" s="317" t="str">
        <f t="shared" si="84"/>
        <v/>
      </c>
      <c r="K79" s="331" t="str">
        <f t="shared" si="85"/>
        <v/>
      </c>
      <c r="L79" s="317" t="str">
        <f t="shared" si="86"/>
        <v/>
      </c>
      <c r="M79" s="331" t="str">
        <f t="shared" si="87"/>
        <v/>
      </c>
      <c r="N79" s="331" t="str">
        <f t="shared" si="88"/>
        <v/>
      </c>
      <c r="O79" s="331" t="str">
        <f t="shared" si="89"/>
        <v/>
      </c>
      <c r="P79" s="335" t="str">
        <f t="shared" si="90"/>
        <v/>
      </c>
      <c r="Q79" s="454"/>
      <c r="R79" s="365" t="str">
        <f t="shared" si="78"/>
        <v/>
      </c>
      <c r="S79" s="361"/>
      <c r="T79" s="311"/>
      <c r="U79" s="312"/>
    </row>
    <row r="80" spans="1:21" s="313" customFormat="1" ht="13.05" customHeight="1">
      <c r="A80" s="545"/>
      <c r="B80" s="546"/>
      <c r="C80" s="546"/>
      <c r="D80" s="547"/>
      <c r="E80" s="331" t="str">
        <f t="shared" si="79"/>
        <v/>
      </c>
      <c r="F80" s="317" t="str">
        <f t="shared" si="80"/>
        <v/>
      </c>
      <c r="G80" s="331" t="str">
        <f t="shared" si="81"/>
        <v/>
      </c>
      <c r="H80" s="317" t="str">
        <f t="shared" si="82"/>
        <v/>
      </c>
      <c r="I80" s="331" t="str">
        <f t="shared" si="83"/>
        <v/>
      </c>
      <c r="J80" s="317" t="str">
        <f t="shared" si="84"/>
        <v/>
      </c>
      <c r="K80" s="331" t="str">
        <f t="shared" si="85"/>
        <v/>
      </c>
      <c r="L80" s="317" t="str">
        <f t="shared" si="86"/>
        <v/>
      </c>
      <c r="M80" s="331" t="str">
        <f t="shared" si="87"/>
        <v/>
      </c>
      <c r="N80" s="331" t="str">
        <f t="shared" si="88"/>
        <v/>
      </c>
      <c r="O80" s="331" t="str">
        <f t="shared" si="89"/>
        <v/>
      </c>
      <c r="P80" s="335" t="str">
        <f t="shared" si="90"/>
        <v/>
      </c>
      <c r="Q80" s="454"/>
      <c r="R80" s="365" t="str">
        <f t="shared" si="78"/>
        <v/>
      </c>
      <c r="S80" s="361"/>
      <c r="T80" s="311"/>
      <c r="U80" s="312"/>
    </row>
    <row r="81" spans="1:35" s="311" customFormat="1" ht="13.05" customHeight="1">
      <c r="A81" s="545"/>
      <c r="B81" s="546"/>
      <c r="C81" s="546"/>
      <c r="D81" s="547"/>
      <c r="E81" s="331" t="str">
        <f t="shared" si="79"/>
        <v/>
      </c>
      <c r="F81" s="317" t="str">
        <f t="shared" si="80"/>
        <v/>
      </c>
      <c r="G81" s="331" t="str">
        <f t="shared" si="81"/>
        <v/>
      </c>
      <c r="H81" s="317" t="str">
        <f t="shared" si="82"/>
        <v/>
      </c>
      <c r="I81" s="331" t="str">
        <f t="shared" si="83"/>
        <v/>
      </c>
      <c r="J81" s="317" t="str">
        <f t="shared" si="84"/>
        <v/>
      </c>
      <c r="K81" s="331" t="str">
        <f t="shared" si="85"/>
        <v/>
      </c>
      <c r="L81" s="317" t="str">
        <f t="shared" si="86"/>
        <v/>
      </c>
      <c r="M81" s="331" t="str">
        <f t="shared" si="87"/>
        <v/>
      </c>
      <c r="N81" s="331" t="str">
        <f t="shared" si="88"/>
        <v/>
      </c>
      <c r="O81" s="331" t="str">
        <f t="shared" si="89"/>
        <v/>
      </c>
      <c r="P81" s="335" t="str">
        <f t="shared" si="90"/>
        <v/>
      </c>
      <c r="Q81" s="454"/>
      <c r="R81" s="365" t="str">
        <f t="shared" si="78"/>
        <v/>
      </c>
      <c r="S81" s="361"/>
      <c r="U81" s="312"/>
      <c r="V81" s="313"/>
      <c r="W81" s="313"/>
      <c r="X81" s="313"/>
      <c r="Y81" s="313"/>
      <c r="Z81" s="313"/>
      <c r="AA81" s="313"/>
      <c r="AB81" s="313"/>
      <c r="AC81" s="313"/>
      <c r="AD81" s="313"/>
      <c r="AE81" s="313"/>
      <c r="AF81" s="313"/>
      <c r="AG81" s="313"/>
      <c r="AH81" s="313"/>
      <c r="AI81" s="313"/>
    </row>
    <row r="82" spans="1:35" s="311" customFormat="1" ht="13.05" customHeight="1">
      <c r="A82" s="545"/>
      <c r="B82" s="546"/>
      <c r="C82" s="546"/>
      <c r="D82" s="547"/>
      <c r="E82" s="331" t="str">
        <f t="shared" si="79"/>
        <v/>
      </c>
      <c r="F82" s="317" t="str">
        <f t="shared" si="80"/>
        <v/>
      </c>
      <c r="G82" s="331" t="str">
        <f t="shared" si="81"/>
        <v/>
      </c>
      <c r="H82" s="317" t="str">
        <f t="shared" si="82"/>
        <v/>
      </c>
      <c r="I82" s="331" t="str">
        <f t="shared" si="83"/>
        <v/>
      </c>
      <c r="J82" s="317" t="str">
        <f t="shared" si="84"/>
        <v/>
      </c>
      <c r="K82" s="331" t="str">
        <f t="shared" si="85"/>
        <v/>
      </c>
      <c r="L82" s="317" t="str">
        <f t="shared" si="86"/>
        <v/>
      </c>
      <c r="M82" s="331" t="str">
        <f t="shared" si="87"/>
        <v/>
      </c>
      <c r="N82" s="331" t="str">
        <f t="shared" si="88"/>
        <v/>
      </c>
      <c r="O82" s="331" t="str">
        <f t="shared" si="89"/>
        <v/>
      </c>
      <c r="P82" s="335" t="str">
        <f t="shared" si="90"/>
        <v/>
      </c>
      <c r="Q82" s="454"/>
      <c r="R82" s="365" t="str">
        <f t="shared" si="78"/>
        <v/>
      </c>
      <c r="S82" s="361"/>
      <c r="U82" s="312"/>
      <c r="V82" s="313"/>
      <c r="W82" s="313"/>
      <c r="X82" s="313"/>
      <c r="Y82" s="313"/>
      <c r="Z82" s="313"/>
      <c r="AA82" s="313"/>
      <c r="AB82" s="313"/>
      <c r="AC82" s="313"/>
      <c r="AD82" s="313"/>
      <c r="AE82" s="313"/>
      <c r="AF82" s="313"/>
      <c r="AG82" s="313"/>
      <c r="AH82" s="313"/>
      <c r="AI82" s="313"/>
    </row>
    <row r="83" spans="1:35" s="311" customFormat="1" ht="13.05" customHeight="1">
      <c r="A83" s="545"/>
      <c r="B83" s="546"/>
      <c r="C83" s="546"/>
      <c r="D83" s="547"/>
      <c r="E83" s="331" t="str">
        <f t="shared" si="79"/>
        <v/>
      </c>
      <c r="F83" s="317" t="str">
        <f t="shared" si="80"/>
        <v/>
      </c>
      <c r="G83" s="331" t="str">
        <f t="shared" si="81"/>
        <v/>
      </c>
      <c r="H83" s="317" t="str">
        <f t="shared" si="82"/>
        <v/>
      </c>
      <c r="I83" s="331" t="str">
        <f t="shared" si="83"/>
        <v/>
      </c>
      <c r="J83" s="317" t="str">
        <f t="shared" si="84"/>
        <v/>
      </c>
      <c r="K83" s="331" t="str">
        <f t="shared" si="85"/>
        <v/>
      </c>
      <c r="L83" s="317" t="str">
        <f t="shared" si="86"/>
        <v/>
      </c>
      <c r="M83" s="331" t="str">
        <f t="shared" si="87"/>
        <v/>
      </c>
      <c r="N83" s="331" t="str">
        <f t="shared" si="88"/>
        <v/>
      </c>
      <c r="O83" s="331" t="str">
        <f t="shared" si="89"/>
        <v/>
      </c>
      <c r="P83" s="335" t="str">
        <f t="shared" si="90"/>
        <v/>
      </c>
      <c r="Q83" s="454"/>
      <c r="R83" s="365" t="str">
        <f t="shared" si="78"/>
        <v/>
      </c>
      <c r="S83" s="361"/>
      <c r="U83" s="312"/>
      <c r="V83" s="313"/>
      <c r="W83" s="313"/>
      <c r="X83" s="313"/>
      <c r="Y83" s="313"/>
      <c r="Z83" s="313"/>
      <c r="AA83" s="313"/>
      <c r="AB83" s="313"/>
      <c r="AC83" s="313"/>
      <c r="AD83" s="313"/>
      <c r="AE83" s="313"/>
      <c r="AF83" s="313"/>
      <c r="AG83" s="313"/>
      <c r="AH83" s="313"/>
      <c r="AI83" s="313"/>
    </row>
    <row r="84" spans="1:35" s="311" customFormat="1" ht="13.05" customHeight="1">
      <c r="A84" s="545"/>
      <c r="B84" s="546"/>
      <c r="C84" s="546"/>
      <c r="D84" s="547"/>
      <c r="E84" s="331" t="str">
        <f t="shared" si="79"/>
        <v/>
      </c>
      <c r="F84" s="317" t="str">
        <f t="shared" si="80"/>
        <v/>
      </c>
      <c r="G84" s="331" t="str">
        <f t="shared" si="81"/>
        <v/>
      </c>
      <c r="H84" s="317" t="str">
        <f t="shared" si="82"/>
        <v/>
      </c>
      <c r="I84" s="331" t="str">
        <f t="shared" si="83"/>
        <v/>
      </c>
      <c r="J84" s="317" t="str">
        <f t="shared" si="84"/>
        <v/>
      </c>
      <c r="K84" s="331" t="str">
        <f t="shared" si="85"/>
        <v/>
      </c>
      <c r="L84" s="317" t="str">
        <f t="shared" si="86"/>
        <v/>
      </c>
      <c r="M84" s="331" t="str">
        <f t="shared" si="87"/>
        <v/>
      </c>
      <c r="N84" s="331" t="str">
        <f t="shared" si="88"/>
        <v/>
      </c>
      <c r="O84" s="331" t="str">
        <f t="shared" si="89"/>
        <v/>
      </c>
      <c r="P84" s="335" t="str">
        <f t="shared" si="90"/>
        <v/>
      </c>
      <c r="Q84" s="454"/>
      <c r="R84" s="365" t="str">
        <f t="shared" si="78"/>
        <v/>
      </c>
      <c r="S84" s="361"/>
      <c r="U84" s="312"/>
      <c r="V84" s="313"/>
      <c r="W84" s="313"/>
      <c r="X84" s="313"/>
      <c r="Y84" s="313"/>
      <c r="Z84" s="313"/>
      <c r="AA84" s="313"/>
      <c r="AB84" s="313"/>
      <c r="AC84" s="313"/>
      <c r="AD84" s="313"/>
      <c r="AE84" s="313"/>
      <c r="AF84" s="313"/>
      <c r="AG84" s="313"/>
      <c r="AH84" s="313"/>
      <c r="AI84" s="313"/>
    </row>
    <row r="85" spans="1:35" s="311" customFormat="1" ht="13.05" customHeight="1">
      <c r="A85" s="545"/>
      <c r="B85" s="546"/>
      <c r="C85" s="546"/>
      <c r="D85" s="547"/>
      <c r="E85" s="331" t="str">
        <f t="shared" si="79"/>
        <v/>
      </c>
      <c r="F85" s="317" t="str">
        <f t="shared" si="80"/>
        <v/>
      </c>
      <c r="G85" s="331" t="str">
        <f t="shared" si="81"/>
        <v/>
      </c>
      <c r="H85" s="317" t="str">
        <f t="shared" si="82"/>
        <v/>
      </c>
      <c r="I85" s="331" t="str">
        <f t="shared" si="83"/>
        <v/>
      </c>
      <c r="J85" s="317" t="str">
        <f t="shared" si="84"/>
        <v/>
      </c>
      <c r="K85" s="331" t="str">
        <f t="shared" si="85"/>
        <v/>
      </c>
      <c r="L85" s="317" t="str">
        <f t="shared" si="86"/>
        <v/>
      </c>
      <c r="M85" s="331" t="str">
        <f t="shared" si="87"/>
        <v/>
      </c>
      <c r="N85" s="331" t="str">
        <f t="shared" si="88"/>
        <v/>
      </c>
      <c r="O85" s="331" t="str">
        <f t="shared" si="89"/>
        <v/>
      </c>
      <c r="P85" s="335" t="str">
        <f t="shared" si="90"/>
        <v/>
      </c>
      <c r="Q85" s="454"/>
      <c r="R85" s="365" t="str">
        <f t="shared" si="78"/>
        <v/>
      </c>
      <c r="S85" s="361"/>
      <c r="U85" s="312"/>
      <c r="V85" s="313"/>
      <c r="W85" s="313"/>
      <c r="X85" s="313"/>
      <c r="Y85" s="313"/>
      <c r="Z85" s="313"/>
      <c r="AA85" s="313"/>
      <c r="AB85" s="313"/>
      <c r="AC85" s="313"/>
      <c r="AD85" s="313"/>
      <c r="AE85" s="313"/>
      <c r="AF85" s="313"/>
      <c r="AG85" s="313"/>
      <c r="AH85" s="313"/>
      <c r="AI85" s="313"/>
    </row>
    <row r="86" spans="1:35" s="311" customFormat="1" ht="13.05" customHeight="1">
      <c r="A86" s="545"/>
      <c r="B86" s="546"/>
      <c r="C86" s="546"/>
      <c r="D86" s="547"/>
      <c r="E86" s="331" t="str">
        <f t="shared" si="79"/>
        <v/>
      </c>
      <c r="F86" s="317" t="str">
        <f t="shared" si="80"/>
        <v/>
      </c>
      <c r="G86" s="331" t="str">
        <f t="shared" si="81"/>
        <v/>
      </c>
      <c r="H86" s="317" t="str">
        <f t="shared" si="82"/>
        <v/>
      </c>
      <c r="I86" s="331" t="str">
        <f t="shared" si="83"/>
        <v/>
      </c>
      <c r="J86" s="317" t="str">
        <f t="shared" si="84"/>
        <v/>
      </c>
      <c r="K86" s="331" t="str">
        <f t="shared" si="85"/>
        <v/>
      </c>
      <c r="L86" s="317" t="str">
        <f t="shared" si="86"/>
        <v/>
      </c>
      <c r="M86" s="331" t="str">
        <f t="shared" si="87"/>
        <v/>
      </c>
      <c r="N86" s="331" t="str">
        <f t="shared" si="88"/>
        <v/>
      </c>
      <c r="O86" s="331" t="str">
        <f t="shared" si="89"/>
        <v/>
      </c>
      <c r="P86" s="335" t="str">
        <f t="shared" si="90"/>
        <v/>
      </c>
      <c r="Q86" s="454"/>
      <c r="R86" s="365" t="str">
        <f t="shared" si="78"/>
        <v/>
      </c>
      <c r="S86" s="361"/>
      <c r="U86" s="312"/>
      <c r="V86" s="313"/>
      <c r="W86" s="313"/>
      <c r="X86" s="313"/>
      <c r="Y86" s="313"/>
      <c r="Z86" s="313"/>
      <c r="AA86" s="313"/>
      <c r="AB86" s="313"/>
      <c r="AC86" s="313"/>
      <c r="AD86" s="313"/>
      <c r="AE86" s="313"/>
      <c r="AF86" s="313"/>
      <c r="AG86" s="313"/>
      <c r="AH86" s="313"/>
      <c r="AI86" s="313"/>
    </row>
    <row r="87" spans="1:35" s="311" customFormat="1" ht="13.05" customHeight="1" thickBot="1">
      <c r="A87" s="548"/>
      <c r="B87" s="549"/>
      <c r="C87" s="549"/>
      <c r="D87" s="550"/>
      <c r="E87" s="332" t="str">
        <f t="shared" si="79"/>
        <v/>
      </c>
      <c r="F87" s="324" t="str">
        <f t="shared" si="80"/>
        <v/>
      </c>
      <c r="G87" s="332" t="str">
        <f t="shared" si="81"/>
        <v/>
      </c>
      <c r="H87" s="324" t="str">
        <f t="shared" si="82"/>
        <v/>
      </c>
      <c r="I87" s="332" t="str">
        <f t="shared" si="83"/>
        <v/>
      </c>
      <c r="J87" s="324" t="str">
        <f t="shared" si="84"/>
        <v/>
      </c>
      <c r="K87" s="332" t="str">
        <f t="shared" si="85"/>
        <v/>
      </c>
      <c r="L87" s="324" t="str">
        <f t="shared" si="86"/>
        <v/>
      </c>
      <c r="M87" s="332" t="str">
        <f t="shared" si="87"/>
        <v/>
      </c>
      <c r="N87" s="332" t="str">
        <f t="shared" si="88"/>
        <v/>
      </c>
      <c r="O87" s="332" t="str">
        <f t="shared" si="89"/>
        <v/>
      </c>
      <c r="P87" s="336" t="str">
        <f t="shared" si="90"/>
        <v/>
      </c>
      <c r="Q87" s="455"/>
      <c r="R87" s="365" t="str">
        <f t="shared" si="78"/>
        <v/>
      </c>
      <c r="S87" s="362"/>
      <c r="U87" s="312"/>
      <c r="V87" s="313"/>
      <c r="W87" s="313"/>
      <c r="X87" s="313"/>
      <c r="Y87" s="313"/>
      <c r="Z87" s="313"/>
      <c r="AA87" s="313"/>
      <c r="AB87" s="313"/>
      <c r="AC87" s="313"/>
      <c r="AD87" s="313"/>
      <c r="AE87" s="313"/>
      <c r="AF87" s="313"/>
      <c r="AG87" s="313"/>
      <c r="AH87" s="313"/>
      <c r="AI87" s="313"/>
    </row>
  </sheetData>
  <mergeCells count="8">
    <mergeCell ref="A58:S58"/>
    <mergeCell ref="A73:S73"/>
    <mergeCell ref="A1:S1"/>
    <mergeCell ref="A3:S3"/>
    <mergeCell ref="A14:S14"/>
    <mergeCell ref="A27:S27"/>
    <mergeCell ref="A36:S36"/>
    <mergeCell ref="A50:S50"/>
  </mergeCells>
  <printOptions horizontalCentered="1"/>
  <pageMargins left="0.31496062992125984" right="0.31496062992125984" top="0.35433070866141736" bottom="0.35433070866141736" header="0.19685039370078741" footer="0.11811023622047245"/>
  <pageSetup paperSize="9" scale="89" orientation="landscape" r:id="rId1"/>
  <headerFooter>
    <oddFooter xml:space="preserve">&amp;L&amp;"Arial,Gras"&amp;12&amp;F  /  &amp;A&amp;C&amp;P/&amp;N&amp;R&amp;KFF0000Edition du:&amp;D_&amp;T </oddFooter>
  </headerFooter>
  <rowBreaks count="2" manualBreakCount="2">
    <brk id="26" max="16383" man="1"/>
    <brk id="49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AI46"/>
  <sheetViews>
    <sheetView showZeros="0" zoomScaleSheetLayoutView="106" workbookViewId="0">
      <selection activeCell="O41" sqref="O41"/>
    </sheetView>
  </sheetViews>
  <sheetFormatPr baseColWidth="10" defaultColWidth="11.44140625" defaultRowHeight="12" customHeight="1"/>
  <cols>
    <col min="1" max="3" width="4.21875" style="269" customWidth="1"/>
    <col min="4" max="4" width="4.21875" style="244" customWidth="1"/>
    <col min="5" max="5" width="17.77734375" style="333" customWidth="1"/>
    <col min="6" max="6" width="4" style="270" customWidth="1"/>
    <col min="7" max="7" width="17.77734375" style="333" customWidth="1"/>
    <col min="8" max="8" width="4.21875" style="270" customWidth="1"/>
    <col min="9" max="9" width="17.77734375" style="333" customWidth="1"/>
    <col min="10" max="10" width="5.21875" style="270" customWidth="1"/>
    <col min="11" max="11" width="17.77734375" style="333" customWidth="1"/>
    <col min="12" max="12" width="2.77734375" style="270" customWidth="1"/>
    <col min="13" max="13" width="7.77734375" style="337" customWidth="1"/>
    <col min="14" max="16" width="7.77734375" style="333" customWidth="1"/>
    <col min="17" max="17" width="9.21875" style="246" customWidth="1"/>
    <col min="18" max="18" width="9.77734375" style="357" customWidth="1"/>
    <col min="19" max="19" width="7.77734375" style="358" customWidth="1"/>
    <col min="20" max="20" width="11.44140625" style="243"/>
    <col min="21" max="21" width="11.44140625" style="241"/>
    <col min="22" max="22" width="13.44140625" style="242" customWidth="1"/>
    <col min="23" max="16384" width="11.44140625" style="242"/>
  </cols>
  <sheetData>
    <row r="1" spans="1:33" ht="25.05" customHeight="1">
      <c r="A1" s="946" t="str">
        <f ca="1">MID(CELL("filename",$A$1),FIND("]",CELL("filename",$A$1))+1,32)&amp;" "&amp;AN</f>
        <v>G F Chasse 2026</v>
      </c>
      <c r="B1" s="947"/>
      <c r="C1" s="947"/>
      <c r="D1" s="947"/>
      <c r="E1" s="947"/>
      <c r="F1" s="947"/>
      <c r="G1" s="947"/>
      <c r="H1" s="947"/>
      <c r="I1" s="947"/>
      <c r="J1" s="947"/>
      <c r="K1" s="947"/>
      <c r="L1" s="947"/>
      <c r="M1" s="947"/>
      <c r="N1" s="947"/>
      <c r="O1" s="947"/>
      <c r="P1" s="947"/>
      <c r="Q1" s="947"/>
      <c r="R1" s="947"/>
      <c r="S1" s="948"/>
      <c r="T1" s="240"/>
    </row>
    <row r="2" spans="1:33" s="319" customFormat="1" ht="15" customHeight="1" thickBot="1">
      <c r="A2" s="372" t="s">
        <v>666</v>
      </c>
      <c r="B2" s="373" t="s">
        <v>25</v>
      </c>
      <c r="C2" s="373" t="s">
        <v>563</v>
      </c>
      <c r="D2" s="374" t="s">
        <v>564</v>
      </c>
      <c r="E2" s="375" t="s">
        <v>668</v>
      </c>
      <c r="F2" s="374" t="s">
        <v>669</v>
      </c>
      <c r="G2" s="375" t="s">
        <v>670</v>
      </c>
      <c r="H2" s="374" t="s">
        <v>669</v>
      </c>
      <c r="I2" s="375" t="s">
        <v>682</v>
      </c>
      <c r="J2" s="374" t="s">
        <v>669</v>
      </c>
      <c r="K2" s="375" t="s">
        <v>683</v>
      </c>
      <c r="L2" s="374" t="s">
        <v>669</v>
      </c>
      <c r="M2" s="375" t="s">
        <v>672</v>
      </c>
      <c r="N2" s="376" t="s">
        <v>673</v>
      </c>
      <c r="O2" s="375" t="s">
        <v>680</v>
      </c>
      <c r="P2" s="376" t="s">
        <v>681</v>
      </c>
      <c r="Q2" s="450" t="s">
        <v>684</v>
      </c>
      <c r="R2" s="356" t="s">
        <v>557</v>
      </c>
      <c r="S2" s="355" t="s">
        <v>630</v>
      </c>
      <c r="T2" s="320"/>
      <c r="U2" s="318"/>
    </row>
    <row r="3" spans="1:33" s="245" customFormat="1" ht="20.100000000000001" customHeight="1">
      <c r="A3" s="943" t="s">
        <v>515</v>
      </c>
      <c r="B3" s="944"/>
      <c r="C3" s="944"/>
      <c r="D3" s="944"/>
      <c r="E3" s="944"/>
      <c r="F3" s="944"/>
      <c r="G3" s="944"/>
      <c r="H3" s="944"/>
      <c r="I3" s="944"/>
      <c r="J3" s="944"/>
      <c r="K3" s="944"/>
      <c r="L3" s="944"/>
      <c r="M3" s="944"/>
      <c r="N3" s="944"/>
      <c r="O3" s="944"/>
      <c r="P3" s="944"/>
      <c r="Q3" s="944"/>
      <c r="R3" s="944"/>
      <c r="S3" s="945"/>
      <c r="T3" s="243"/>
      <c r="U3" s="273"/>
    </row>
    <row r="4" spans="1:33" s="313" customFormat="1" ht="13.05" customHeight="1">
      <c r="A4" s="307"/>
      <c r="B4" s="308"/>
      <c r="C4" s="308"/>
      <c r="D4" s="309"/>
      <c r="E4" s="341" t="str">
        <f t="shared" ref="E4:E7" si="0">IF($A4="","",VLOOKUP($A4,licbarque97,3))</f>
        <v/>
      </c>
      <c r="F4" s="317" t="str">
        <f t="shared" ref="F4:F7" si="1">IF($A4="","",VLOOKUP($A4,licbarque97,6))</f>
        <v/>
      </c>
      <c r="G4" s="330" t="str">
        <f t="shared" ref="G4:G7" si="2">IF($B4="","",VLOOKUP($B4,licbarque97,3))</f>
        <v/>
      </c>
      <c r="H4" s="310" t="str">
        <f t="shared" ref="H4:H7" si="3">IF($B4="","",VLOOKUP($B4,licbarque97,6))</f>
        <v/>
      </c>
      <c r="I4" s="330" t="str">
        <f t="shared" ref="I4:I7" si="4">IF($C4="","",VLOOKUP($C4,licbarque97,3))</f>
        <v/>
      </c>
      <c r="J4" s="310" t="str">
        <f t="shared" ref="J4:J7" si="5">IF($C4="","",VLOOKUP($C4,licbarque97,6))</f>
        <v/>
      </c>
      <c r="K4" s="330" t="str">
        <f t="shared" ref="K4:K7" si="6">IF($D4="","",VLOOKUP($D4,licbarque97,3))</f>
        <v/>
      </c>
      <c r="L4" s="310" t="str">
        <f t="shared" ref="L4:L7" si="7">IF($D4="","",VLOOKUP($D4,licbarque97,6))</f>
        <v/>
      </c>
      <c r="M4" s="341" t="str">
        <f t="shared" ref="M4:M7" si="8">IF(A4="","",VLOOKUP(A4,licbarque97,5))</f>
        <v/>
      </c>
      <c r="N4" s="330" t="str">
        <f t="shared" ref="N4:N7" si="9">IF($B4="","",VLOOKUP($B4,licbarque97,5))</f>
        <v/>
      </c>
      <c r="O4" s="330" t="str">
        <f t="shared" ref="O4:O7" si="10">IF($C4="","",VLOOKUP($C4,licbarque97,5))</f>
        <v/>
      </c>
      <c r="P4" s="334" t="str">
        <f t="shared" ref="P4:P7" si="11">IF($D4="","",VLOOKUP($D4,licbarque97,5))</f>
        <v/>
      </c>
      <c r="Q4" s="589"/>
      <c r="R4" s="365" t="str">
        <f>IF($Q4="","",RANK($Q4,$Q$4:$Q$7,1))</f>
        <v/>
      </c>
      <c r="S4" s="359"/>
      <c r="T4" s="311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  <c r="AG4" s="312"/>
    </row>
    <row r="5" spans="1:33" s="313" customFormat="1" ht="13.05" customHeight="1">
      <c r="A5" s="338"/>
      <c r="B5" s="339"/>
      <c r="C5" s="339"/>
      <c r="D5" s="340"/>
      <c r="E5" s="341" t="str">
        <f t="shared" si="0"/>
        <v/>
      </c>
      <c r="F5" s="342" t="str">
        <f t="shared" si="1"/>
        <v/>
      </c>
      <c r="G5" s="341" t="str">
        <f t="shared" si="2"/>
        <v/>
      </c>
      <c r="H5" s="342" t="str">
        <f t="shared" si="3"/>
        <v/>
      </c>
      <c r="I5" s="341" t="str">
        <f t="shared" si="4"/>
        <v/>
      </c>
      <c r="J5" s="342" t="str">
        <f t="shared" si="5"/>
        <v/>
      </c>
      <c r="K5" s="341" t="str">
        <f t="shared" si="6"/>
        <v/>
      </c>
      <c r="L5" s="342" t="str">
        <f t="shared" si="7"/>
        <v/>
      </c>
      <c r="M5" s="341" t="str">
        <f t="shared" si="8"/>
        <v/>
      </c>
      <c r="N5" s="341" t="str">
        <f t="shared" si="9"/>
        <v/>
      </c>
      <c r="O5" s="341" t="str">
        <f t="shared" si="10"/>
        <v/>
      </c>
      <c r="P5" s="343" t="str">
        <f t="shared" si="11"/>
        <v/>
      </c>
      <c r="Q5" s="589"/>
      <c r="R5" s="366" t="str">
        <f>IF($Q5="","",RANK($Q5,$Q$4:$Q$7,1))</f>
        <v/>
      </c>
      <c r="S5" s="360"/>
      <c r="T5" s="311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</row>
    <row r="6" spans="1:33" s="313" customFormat="1" ht="13.05" customHeight="1">
      <c r="A6" s="314"/>
      <c r="B6" s="315"/>
      <c r="C6" s="315"/>
      <c r="D6" s="316"/>
      <c r="E6" s="331" t="str">
        <f t="shared" si="0"/>
        <v/>
      </c>
      <c r="F6" s="317" t="str">
        <f t="shared" si="1"/>
        <v/>
      </c>
      <c r="G6" s="331" t="str">
        <f t="shared" si="2"/>
        <v/>
      </c>
      <c r="H6" s="317" t="str">
        <f t="shared" si="3"/>
        <v/>
      </c>
      <c r="I6" s="331" t="str">
        <f t="shared" si="4"/>
        <v/>
      </c>
      <c r="J6" s="317" t="str">
        <f t="shared" si="5"/>
        <v/>
      </c>
      <c r="K6" s="331" t="str">
        <f t="shared" si="6"/>
        <v/>
      </c>
      <c r="L6" s="317" t="str">
        <f t="shared" si="7"/>
        <v/>
      </c>
      <c r="M6" s="331" t="str">
        <f t="shared" si="8"/>
        <v/>
      </c>
      <c r="N6" s="331" t="str">
        <f t="shared" si="9"/>
        <v/>
      </c>
      <c r="O6" s="331" t="str">
        <f t="shared" si="10"/>
        <v/>
      </c>
      <c r="P6" s="335" t="str">
        <f t="shared" si="11"/>
        <v/>
      </c>
      <c r="Q6" s="451"/>
      <c r="R6" s="367" t="str">
        <f>IF($Q6="","",RANK($Q6,$Q$4:$Q$7,1))</f>
        <v/>
      </c>
      <c r="S6" s="361"/>
      <c r="T6" s="311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</row>
    <row r="7" spans="1:33" s="313" customFormat="1" ht="13.05" customHeight="1" thickBot="1">
      <c r="A7" s="321"/>
      <c r="B7" s="322"/>
      <c r="C7" s="322"/>
      <c r="D7" s="323"/>
      <c r="E7" s="332" t="str">
        <f t="shared" si="0"/>
        <v/>
      </c>
      <c r="F7" s="324" t="str">
        <f t="shared" si="1"/>
        <v/>
      </c>
      <c r="G7" s="332" t="str">
        <f t="shared" si="2"/>
        <v/>
      </c>
      <c r="H7" s="324" t="str">
        <f t="shared" si="3"/>
        <v/>
      </c>
      <c r="I7" s="332" t="str">
        <f t="shared" si="4"/>
        <v/>
      </c>
      <c r="J7" s="324" t="str">
        <f t="shared" si="5"/>
        <v/>
      </c>
      <c r="K7" s="332" t="str">
        <f t="shared" si="6"/>
        <v/>
      </c>
      <c r="L7" s="324" t="str">
        <f t="shared" si="7"/>
        <v/>
      </c>
      <c r="M7" s="332" t="str">
        <f t="shared" si="8"/>
        <v/>
      </c>
      <c r="N7" s="332" t="str">
        <f t="shared" si="9"/>
        <v/>
      </c>
      <c r="O7" s="332" t="str">
        <f t="shared" si="10"/>
        <v/>
      </c>
      <c r="P7" s="336" t="str">
        <f t="shared" si="11"/>
        <v/>
      </c>
      <c r="Q7" s="452"/>
      <c r="R7" s="368" t="str">
        <f>IF($Q7="","",RANK($Q7,$Q$4:$Q$7,1))</f>
        <v/>
      </c>
      <c r="S7" s="362"/>
      <c r="T7" s="311"/>
      <c r="U7" s="312"/>
    </row>
    <row r="8" spans="1:33" s="245" customFormat="1" ht="20.100000000000001" customHeight="1">
      <c r="A8" s="943" t="s">
        <v>508</v>
      </c>
      <c r="B8" s="944"/>
      <c r="C8" s="944"/>
      <c r="D8" s="944"/>
      <c r="E8" s="944"/>
      <c r="F8" s="944"/>
      <c r="G8" s="944"/>
      <c r="H8" s="944"/>
      <c r="I8" s="944"/>
      <c r="J8" s="944"/>
      <c r="K8" s="944"/>
      <c r="L8" s="944"/>
      <c r="M8" s="944"/>
      <c r="N8" s="944"/>
      <c r="O8" s="944"/>
      <c r="P8" s="944"/>
      <c r="Q8" s="944"/>
      <c r="R8" s="944"/>
      <c r="S8" s="945"/>
      <c r="T8" s="243"/>
      <c r="U8" s="273"/>
    </row>
    <row r="9" spans="1:33" s="313" customFormat="1" ht="13.05" customHeight="1">
      <c r="A9" s="531"/>
      <c r="B9" s="532"/>
      <c r="C9" s="532"/>
      <c r="D9" s="533"/>
      <c r="E9" s="330" t="str">
        <f t="shared" ref="E9:E13" si="12">IF($A9="","",VLOOKUP($A9,licbarque97,3))</f>
        <v/>
      </c>
      <c r="F9" s="310" t="str">
        <f t="shared" ref="F9:F13" si="13">IF($A9="","",VLOOKUP($A9,licbarque97,6))</f>
        <v/>
      </c>
      <c r="G9" s="330" t="str">
        <f t="shared" ref="G9:G13" si="14">IF($B9="","",VLOOKUP($B9,licbarque97,3))</f>
        <v/>
      </c>
      <c r="H9" s="310" t="str">
        <f t="shared" ref="H9:H13" si="15">IF($B9="","",VLOOKUP($B9,licbarque97,6))</f>
        <v/>
      </c>
      <c r="I9" s="330" t="str">
        <f t="shared" ref="I9:I13" si="16">IF($C9="","",VLOOKUP($C9,licbarque97,3))</f>
        <v/>
      </c>
      <c r="J9" s="310" t="str">
        <f t="shared" ref="J9:J13" si="17">IF($C9="","",VLOOKUP($C9,licbarque97,6))</f>
        <v/>
      </c>
      <c r="K9" s="330" t="str">
        <f t="shared" ref="K9:K13" si="18">IF($D9="","",VLOOKUP($D9,licbarque97,3))</f>
        <v/>
      </c>
      <c r="L9" s="310" t="str">
        <f t="shared" ref="L9:L13" si="19">IF($D9="","",VLOOKUP($D9,licbarque97,6))</f>
        <v/>
      </c>
      <c r="M9" s="330" t="str">
        <f t="shared" ref="M9:M13" si="20">IF(A9="","",VLOOKUP(A9,licbarque97,5))</f>
        <v/>
      </c>
      <c r="N9" s="330" t="str">
        <f t="shared" ref="N9:N13" si="21">IF($B9="","",VLOOKUP($B9,licbarque97,5))</f>
        <v/>
      </c>
      <c r="O9" s="330" t="str">
        <f t="shared" ref="O9:O13" si="22">IF($C9="","",VLOOKUP($C9,licbarque97,5))</f>
        <v/>
      </c>
      <c r="P9" s="334" t="str">
        <f t="shared" ref="P9:P13" si="23">IF($D9="","",VLOOKUP($D9,licbarque97,5))</f>
        <v/>
      </c>
      <c r="Q9" s="642"/>
      <c r="R9" s="365" t="str">
        <f>IF($Q9="","",RANK($Q9,$Q$9:$Q$13,1))</f>
        <v/>
      </c>
      <c r="S9" s="359"/>
      <c r="T9" s="311"/>
      <c r="U9" s="312"/>
    </row>
    <row r="10" spans="1:33" s="313" customFormat="1" ht="13.05" customHeight="1">
      <c r="A10" s="545"/>
      <c r="B10" s="546"/>
      <c r="C10" s="546"/>
      <c r="D10" s="547"/>
      <c r="E10" s="331" t="str">
        <f t="shared" si="12"/>
        <v/>
      </c>
      <c r="F10" s="317" t="str">
        <f t="shared" si="13"/>
        <v/>
      </c>
      <c r="G10" s="331" t="str">
        <f t="shared" si="14"/>
        <v/>
      </c>
      <c r="H10" s="317" t="str">
        <f t="shared" si="15"/>
        <v/>
      </c>
      <c r="I10" s="331" t="str">
        <f t="shared" si="16"/>
        <v/>
      </c>
      <c r="J10" s="317" t="str">
        <f t="shared" si="17"/>
        <v/>
      </c>
      <c r="K10" s="331" t="str">
        <f t="shared" si="18"/>
        <v/>
      </c>
      <c r="L10" s="317" t="str">
        <f t="shared" si="19"/>
        <v/>
      </c>
      <c r="M10" s="331" t="str">
        <f t="shared" si="20"/>
        <v/>
      </c>
      <c r="N10" s="331" t="str">
        <f t="shared" si="21"/>
        <v/>
      </c>
      <c r="O10" s="331" t="str">
        <f t="shared" si="22"/>
        <v/>
      </c>
      <c r="P10" s="335" t="str">
        <f t="shared" si="23"/>
        <v/>
      </c>
      <c r="Q10" s="643"/>
      <c r="R10" s="367" t="str">
        <f t="shared" ref="R10:R13" si="24">IF($Q10="","",RANK($Q10,$Q$9:$Q$13,1))</f>
        <v/>
      </c>
      <c r="S10" s="361"/>
      <c r="T10" s="311"/>
      <c r="U10" s="312"/>
    </row>
    <row r="11" spans="1:33" s="313" customFormat="1" ht="13.05" customHeight="1">
      <c r="A11" s="545"/>
      <c r="B11" s="546"/>
      <c r="C11" s="546"/>
      <c r="D11" s="547"/>
      <c r="E11" s="331" t="str">
        <f t="shared" si="12"/>
        <v/>
      </c>
      <c r="F11" s="317" t="str">
        <f t="shared" si="13"/>
        <v/>
      </c>
      <c r="G11" s="331" t="str">
        <f t="shared" si="14"/>
        <v/>
      </c>
      <c r="H11" s="317" t="str">
        <f t="shared" si="15"/>
        <v/>
      </c>
      <c r="I11" s="331" t="str">
        <f t="shared" si="16"/>
        <v/>
      </c>
      <c r="J11" s="317" t="str">
        <f t="shared" si="17"/>
        <v/>
      </c>
      <c r="K11" s="331" t="str">
        <f t="shared" si="18"/>
        <v/>
      </c>
      <c r="L11" s="317" t="str">
        <f t="shared" si="19"/>
        <v/>
      </c>
      <c r="M11" s="331" t="str">
        <f t="shared" si="20"/>
        <v/>
      </c>
      <c r="N11" s="331" t="str">
        <f t="shared" si="21"/>
        <v/>
      </c>
      <c r="O11" s="331" t="str">
        <f t="shared" si="22"/>
        <v/>
      </c>
      <c r="P11" s="335" t="str">
        <f t="shared" si="23"/>
        <v/>
      </c>
      <c r="Q11" s="643"/>
      <c r="R11" s="367" t="str">
        <f t="shared" si="24"/>
        <v/>
      </c>
      <c r="S11" s="770"/>
      <c r="T11" s="311"/>
      <c r="U11" s="312"/>
    </row>
    <row r="12" spans="1:33" s="313" customFormat="1" ht="13.05" customHeight="1">
      <c r="A12" s="545"/>
      <c r="B12" s="546"/>
      <c r="C12" s="546"/>
      <c r="D12" s="547"/>
      <c r="E12" s="331" t="str">
        <f t="shared" si="12"/>
        <v/>
      </c>
      <c r="F12" s="317" t="str">
        <f t="shared" si="13"/>
        <v/>
      </c>
      <c r="G12" s="331" t="str">
        <f t="shared" si="14"/>
        <v/>
      </c>
      <c r="H12" s="317" t="str">
        <f t="shared" si="15"/>
        <v/>
      </c>
      <c r="I12" s="331" t="str">
        <f t="shared" si="16"/>
        <v/>
      </c>
      <c r="J12" s="317" t="str">
        <f t="shared" si="17"/>
        <v/>
      </c>
      <c r="K12" s="331" t="str">
        <f t="shared" si="18"/>
        <v/>
      </c>
      <c r="L12" s="317" t="str">
        <f t="shared" si="19"/>
        <v/>
      </c>
      <c r="M12" s="331" t="str">
        <f t="shared" si="20"/>
        <v/>
      </c>
      <c r="N12" s="331" t="str">
        <f t="shared" si="21"/>
        <v/>
      </c>
      <c r="O12" s="331" t="str">
        <f t="shared" si="22"/>
        <v/>
      </c>
      <c r="P12" s="335" t="str">
        <f t="shared" si="23"/>
        <v/>
      </c>
      <c r="Q12" s="643"/>
      <c r="R12" s="367" t="str">
        <f t="shared" si="24"/>
        <v/>
      </c>
      <c r="S12" s="361"/>
      <c r="T12" s="311"/>
      <c r="U12" s="312"/>
    </row>
    <row r="13" spans="1:33" s="313" customFormat="1" ht="13.05" customHeight="1" thickBot="1">
      <c r="A13" s="321"/>
      <c r="B13" s="322"/>
      <c r="C13" s="322"/>
      <c r="D13" s="323"/>
      <c r="E13" s="332" t="str">
        <f t="shared" si="12"/>
        <v/>
      </c>
      <c r="F13" s="324" t="str">
        <f t="shared" si="13"/>
        <v/>
      </c>
      <c r="G13" s="332" t="str">
        <f t="shared" si="14"/>
        <v/>
      </c>
      <c r="H13" s="324" t="str">
        <f t="shared" si="15"/>
        <v/>
      </c>
      <c r="I13" s="332" t="str">
        <f t="shared" si="16"/>
        <v/>
      </c>
      <c r="J13" s="324" t="str">
        <f t="shared" si="17"/>
        <v/>
      </c>
      <c r="K13" s="332" t="str">
        <f t="shared" si="18"/>
        <v/>
      </c>
      <c r="L13" s="324" t="str">
        <f t="shared" si="19"/>
        <v/>
      </c>
      <c r="M13" s="332" t="str">
        <f t="shared" si="20"/>
        <v/>
      </c>
      <c r="N13" s="332" t="str">
        <f t="shared" si="21"/>
        <v/>
      </c>
      <c r="O13" s="332" t="str">
        <f t="shared" si="22"/>
        <v/>
      </c>
      <c r="P13" s="336" t="str">
        <f t="shared" si="23"/>
        <v/>
      </c>
      <c r="Q13" s="452"/>
      <c r="R13" s="368" t="str">
        <f t="shared" si="24"/>
        <v/>
      </c>
      <c r="S13" s="362"/>
      <c r="T13" s="311"/>
      <c r="U13" s="312"/>
    </row>
    <row r="14" spans="1:33" s="245" customFormat="1" ht="20.100000000000001" customHeight="1">
      <c r="A14" s="943" t="s">
        <v>509</v>
      </c>
      <c r="B14" s="944"/>
      <c r="C14" s="944"/>
      <c r="D14" s="944"/>
      <c r="E14" s="944"/>
      <c r="F14" s="944"/>
      <c r="G14" s="944"/>
      <c r="H14" s="944"/>
      <c r="I14" s="944"/>
      <c r="J14" s="944"/>
      <c r="K14" s="944"/>
      <c r="L14" s="944"/>
      <c r="M14" s="944"/>
      <c r="N14" s="944"/>
      <c r="O14" s="944"/>
      <c r="P14" s="944"/>
      <c r="Q14" s="944"/>
      <c r="R14" s="944"/>
      <c r="S14" s="945"/>
      <c r="T14" s="243"/>
      <c r="U14" s="273"/>
    </row>
    <row r="15" spans="1:33" s="313" customFormat="1" ht="13.05" customHeight="1">
      <c r="A15" s="314"/>
      <c r="B15" s="315"/>
      <c r="C15" s="315"/>
      <c r="D15" s="316"/>
      <c r="E15" s="331" t="str">
        <f t="shared" ref="E15:E17" si="25">IF($A15="","",VLOOKUP($A15,licbarque97,3))</f>
        <v/>
      </c>
      <c r="F15" s="317" t="str">
        <f t="shared" ref="F15:F17" si="26">IF($A15="","",VLOOKUP($A15,licbarque97,6))</f>
        <v/>
      </c>
      <c r="G15" s="331" t="str">
        <f t="shared" ref="G15:G17" si="27">IF($B15="","",VLOOKUP($B15,licbarque97,3))</f>
        <v/>
      </c>
      <c r="H15" s="317" t="str">
        <f t="shared" ref="H15:H17" si="28">IF($B15="","",VLOOKUP($B15,licbarque97,6))</f>
        <v/>
      </c>
      <c r="I15" s="331" t="str">
        <f t="shared" ref="I15:I17" si="29">IF($C15="","",VLOOKUP($C15,licbarque97,3))</f>
        <v/>
      </c>
      <c r="J15" s="317" t="str">
        <f t="shared" ref="J15:J17" si="30">IF($C15="","",VLOOKUP($C15,licbarque97,6))</f>
        <v/>
      </c>
      <c r="K15" s="331" t="str">
        <f t="shared" ref="K15:K17" si="31">IF($D15="","",VLOOKUP($D15,licbarque97,3))</f>
        <v/>
      </c>
      <c r="L15" s="317" t="str">
        <f t="shared" ref="L15:L17" si="32">IF($D15="","",VLOOKUP($D15,licbarque97,6))</f>
        <v/>
      </c>
      <c r="M15" s="331" t="str">
        <f t="shared" ref="M15:M17" si="33">IF(A15="","",VLOOKUP(A15,licbarque97,5))</f>
        <v/>
      </c>
      <c r="N15" s="330" t="str">
        <f t="shared" ref="N15:N17" si="34">IF($B15="","",VLOOKUP($B15,licbarque97,5))</f>
        <v/>
      </c>
      <c r="O15" s="330" t="str">
        <f t="shared" ref="O15:O17" si="35">IF($C15="","",VLOOKUP($C15,licbarque97,5))</f>
        <v/>
      </c>
      <c r="P15" s="334" t="str">
        <f t="shared" ref="P15:P17" si="36">IF($D15="","",VLOOKUP($D15,licbarque97,5))</f>
        <v/>
      </c>
      <c r="Q15" s="454"/>
      <c r="R15" s="370" t="str">
        <f>IF($Q15="","",RANK($Q15,$Q$15:$Q$17,1))</f>
        <v/>
      </c>
      <c r="S15" s="361"/>
      <c r="T15" s="311"/>
      <c r="U15" s="312"/>
    </row>
    <row r="16" spans="1:33" s="313" customFormat="1" ht="13.05" customHeight="1">
      <c r="A16" s="314"/>
      <c r="B16" s="315"/>
      <c r="C16" s="315"/>
      <c r="D16" s="316"/>
      <c r="E16" s="331" t="str">
        <f t="shared" si="25"/>
        <v/>
      </c>
      <c r="F16" s="317" t="str">
        <f t="shared" si="26"/>
        <v/>
      </c>
      <c r="G16" s="331" t="str">
        <f t="shared" si="27"/>
        <v/>
      </c>
      <c r="H16" s="317" t="str">
        <f t="shared" si="28"/>
        <v/>
      </c>
      <c r="I16" s="331" t="str">
        <f t="shared" si="29"/>
        <v/>
      </c>
      <c r="J16" s="317" t="str">
        <f t="shared" si="30"/>
        <v/>
      </c>
      <c r="K16" s="331" t="str">
        <f t="shared" si="31"/>
        <v/>
      </c>
      <c r="L16" s="317" t="str">
        <f t="shared" si="32"/>
        <v/>
      </c>
      <c r="M16" s="331" t="str">
        <f t="shared" si="33"/>
        <v/>
      </c>
      <c r="N16" s="331" t="str">
        <f t="shared" si="34"/>
        <v/>
      </c>
      <c r="O16" s="341" t="str">
        <f t="shared" si="35"/>
        <v/>
      </c>
      <c r="P16" s="343" t="str">
        <f t="shared" si="36"/>
        <v/>
      </c>
      <c r="Q16" s="454"/>
      <c r="R16" s="370" t="str">
        <f>IF($Q16="","",RANK($Q16,$Q$15:$Q$17,1))</f>
        <v/>
      </c>
      <c r="S16" s="361"/>
      <c r="T16" s="311"/>
      <c r="U16" s="312"/>
    </row>
    <row r="17" spans="1:21" s="313" customFormat="1" ht="13.05" customHeight="1" thickBot="1">
      <c r="A17" s="314"/>
      <c r="B17" s="315"/>
      <c r="C17" s="315"/>
      <c r="D17" s="316"/>
      <c r="E17" s="331" t="str">
        <f t="shared" si="25"/>
        <v/>
      </c>
      <c r="F17" s="317" t="str">
        <f t="shared" si="26"/>
        <v/>
      </c>
      <c r="G17" s="331" t="str">
        <f t="shared" si="27"/>
        <v/>
      </c>
      <c r="H17" s="317" t="str">
        <f t="shared" si="28"/>
        <v/>
      </c>
      <c r="I17" s="331" t="str">
        <f t="shared" si="29"/>
        <v/>
      </c>
      <c r="J17" s="317" t="str">
        <f t="shared" si="30"/>
        <v/>
      </c>
      <c r="K17" s="331" t="str">
        <f t="shared" si="31"/>
        <v/>
      </c>
      <c r="L17" s="317" t="str">
        <f t="shared" si="32"/>
        <v/>
      </c>
      <c r="M17" s="331" t="str">
        <f t="shared" si="33"/>
        <v/>
      </c>
      <c r="N17" s="332" t="str">
        <f t="shared" si="34"/>
        <v/>
      </c>
      <c r="O17" s="344" t="str">
        <f t="shared" si="35"/>
        <v/>
      </c>
      <c r="P17" s="345" t="str">
        <f t="shared" si="36"/>
        <v/>
      </c>
      <c r="Q17" s="454"/>
      <c r="R17" s="370" t="str">
        <f>IF($Q17="","",RANK($Q17,$Q$15:$Q$17,1))</f>
        <v/>
      </c>
      <c r="S17" s="361"/>
      <c r="T17" s="311"/>
      <c r="U17" s="312"/>
    </row>
    <row r="18" spans="1:21" s="245" customFormat="1" ht="20.100000000000001" customHeight="1">
      <c r="A18" s="943" t="s">
        <v>510</v>
      </c>
      <c r="B18" s="944"/>
      <c r="C18" s="944"/>
      <c r="D18" s="944"/>
      <c r="E18" s="944"/>
      <c r="F18" s="944"/>
      <c r="G18" s="944"/>
      <c r="H18" s="944"/>
      <c r="I18" s="944"/>
      <c r="J18" s="944"/>
      <c r="K18" s="944"/>
      <c r="L18" s="944"/>
      <c r="M18" s="944"/>
      <c r="N18" s="944"/>
      <c r="O18" s="944"/>
      <c r="P18" s="944"/>
      <c r="Q18" s="944"/>
      <c r="R18" s="944"/>
      <c r="S18" s="945"/>
      <c r="T18" s="243"/>
      <c r="U18" s="273"/>
    </row>
    <row r="19" spans="1:21" s="313" customFormat="1" ht="13.05" customHeight="1">
      <c r="A19" s="531"/>
      <c r="B19" s="532"/>
      <c r="C19" s="532"/>
      <c r="D19" s="533"/>
      <c r="E19" s="330" t="str">
        <f t="shared" ref="E19:E26" si="37">IF($A19="","",VLOOKUP($A19,licbarque97,3))</f>
        <v/>
      </c>
      <c r="F19" s="310" t="str">
        <f t="shared" ref="F19:F26" si="38">IF($A19="","",VLOOKUP($A19,licbarque97,6))</f>
        <v/>
      </c>
      <c r="G19" s="330" t="str">
        <f t="shared" ref="G19:G26" si="39">IF($B19="","",VLOOKUP($B19,licbarque97,3))</f>
        <v/>
      </c>
      <c r="H19" s="310" t="str">
        <f t="shared" ref="H19:H26" si="40">IF($B19="","",VLOOKUP($B19,licbarque97,6))</f>
        <v/>
      </c>
      <c r="I19" s="330" t="str">
        <f t="shared" ref="I19:I26" si="41">IF($C19="","",VLOOKUP($C19,licbarque97,3))</f>
        <v/>
      </c>
      <c r="J19" s="310" t="str">
        <f t="shared" ref="J19:J26" si="42">IF($C19="","",VLOOKUP($C19,licbarque97,6))</f>
        <v/>
      </c>
      <c r="K19" s="330" t="str">
        <f t="shared" ref="K19:K26" si="43">IF($D19="","",VLOOKUP($D19,licbarque97,3))</f>
        <v/>
      </c>
      <c r="L19" s="310" t="str">
        <f t="shared" ref="L19:L26" si="44">IF($D19="","",VLOOKUP($D19,licbarque97,6))</f>
        <v/>
      </c>
      <c r="M19" s="330" t="str">
        <f t="shared" ref="M19:M26" si="45">IF(A19="","",VLOOKUP(A19,licbarque97,5))</f>
        <v/>
      </c>
      <c r="N19" s="330" t="str">
        <f t="shared" ref="N19:N26" si="46">IF($B19="","",VLOOKUP($B19,licbarque97,5))</f>
        <v/>
      </c>
      <c r="O19" s="330" t="str">
        <f t="shared" ref="O19:O26" si="47">IF($C19="","",VLOOKUP($C19,licbarque97,5))</f>
        <v/>
      </c>
      <c r="P19" s="334" t="str">
        <f t="shared" ref="P19:P26" si="48">IF($D19="","",VLOOKUP($D19,licbarque97,5))</f>
        <v/>
      </c>
      <c r="Q19" s="642"/>
      <c r="R19" s="370" t="str">
        <f>IF($Q19="","",RANK($Q19,$Q$19:$Q$26,1))</f>
        <v/>
      </c>
      <c r="S19" s="359"/>
      <c r="T19" s="311"/>
      <c r="U19" s="312"/>
    </row>
    <row r="20" spans="1:21" s="313" customFormat="1" ht="13.05" customHeight="1">
      <c r="A20" s="545"/>
      <c r="B20" s="546"/>
      <c r="C20" s="546"/>
      <c r="D20" s="547"/>
      <c r="E20" s="331" t="str">
        <f t="shared" si="37"/>
        <v/>
      </c>
      <c r="F20" s="317" t="str">
        <f t="shared" si="38"/>
        <v/>
      </c>
      <c r="G20" s="331" t="str">
        <f t="shared" si="39"/>
        <v/>
      </c>
      <c r="H20" s="317" t="str">
        <f t="shared" si="40"/>
        <v/>
      </c>
      <c r="I20" s="331" t="str">
        <f t="shared" si="41"/>
        <v/>
      </c>
      <c r="J20" s="317" t="str">
        <f t="shared" si="42"/>
        <v/>
      </c>
      <c r="K20" s="331" t="str">
        <f t="shared" si="43"/>
        <v/>
      </c>
      <c r="L20" s="317" t="str">
        <f t="shared" si="44"/>
        <v/>
      </c>
      <c r="M20" s="331" t="str">
        <f t="shared" si="45"/>
        <v/>
      </c>
      <c r="N20" s="331" t="str">
        <f t="shared" si="46"/>
        <v/>
      </c>
      <c r="O20" s="331" t="str">
        <f t="shared" si="47"/>
        <v/>
      </c>
      <c r="P20" s="335" t="str">
        <f t="shared" si="48"/>
        <v/>
      </c>
      <c r="Q20" s="643"/>
      <c r="R20" s="370" t="str">
        <f t="shared" ref="R20:R26" si="49">IF($Q20="","",RANK($Q20,$Q$19:$Q$26,1))</f>
        <v/>
      </c>
      <c r="S20" s="361"/>
      <c r="T20" s="311"/>
      <c r="U20" s="312"/>
    </row>
    <row r="21" spans="1:21" s="313" customFormat="1" ht="13.05" customHeight="1">
      <c r="A21" s="545"/>
      <c r="B21" s="546"/>
      <c r="C21" s="546"/>
      <c r="D21" s="547"/>
      <c r="E21" s="331" t="str">
        <f t="shared" si="37"/>
        <v/>
      </c>
      <c r="F21" s="317" t="str">
        <f t="shared" si="38"/>
        <v/>
      </c>
      <c r="G21" s="331" t="str">
        <f t="shared" si="39"/>
        <v/>
      </c>
      <c r="H21" s="317" t="str">
        <f t="shared" si="40"/>
        <v/>
      </c>
      <c r="I21" s="331" t="str">
        <f t="shared" si="41"/>
        <v/>
      </c>
      <c r="J21" s="317" t="str">
        <f t="shared" si="42"/>
        <v/>
      </c>
      <c r="K21" s="331" t="str">
        <f t="shared" si="43"/>
        <v/>
      </c>
      <c r="L21" s="317" t="str">
        <f t="shared" si="44"/>
        <v/>
      </c>
      <c r="M21" s="331" t="str">
        <f t="shared" si="45"/>
        <v/>
      </c>
      <c r="N21" s="331" t="str">
        <f t="shared" si="46"/>
        <v/>
      </c>
      <c r="O21" s="331" t="str">
        <f t="shared" si="47"/>
        <v/>
      </c>
      <c r="P21" s="335" t="str">
        <f t="shared" si="48"/>
        <v/>
      </c>
      <c r="Q21" s="643"/>
      <c r="R21" s="370" t="str">
        <f t="shared" si="49"/>
        <v/>
      </c>
      <c r="S21" s="361"/>
      <c r="T21" s="311"/>
      <c r="U21" s="312"/>
    </row>
    <row r="22" spans="1:21" s="313" customFormat="1" ht="13.05" customHeight="1">
      <c r="A22" s="545"/>
      <c r="B22" s="547"/>
      <c r="C22" s="547"/>
      <c r="D22" s="547"/>
      <c r="E22" s="331" t="str">
        <f t="shared" si="37"/>
        <v/>
      </c>
      <c r="F22" s="317" t="str">
        <f t="shared" si="38"/>
        <v/>
      </c>
      <c r="G22" s="331" t="str">
        <f t="shared" si="39"/>
        <v/>
      </c>
      <c r="H22" s="317" t="str">
        <f t="shared" si="40"/>
        <v/>
      </c>
      <c r="I22" s="331" t="str">
        <f t="shared" si="41"/>
        <v/>
      </c>
      <c r="J22" s="317" t="str">
        <f t="shared" si="42"/>
        <v/>
      </c>
      <c r="K22" s="331" t="str">
        <f t="shared" si="43"/>
        <v/>
      </c>
      <c r="L22" s="317" t="str">
        <f t="shared" si="44"/>
        <v/>
      </c>
      <c r="M22" s="331" t="str">
        <f t="shared" si="45"/>
        <v/>
      </c>
      <c r="N22" s="331" t="str">
        <f t="shared" si="46"/>
        <v/>
      </c>
      <c r="O22" s="331" t="str">
        <f t="shared" si="47"/>
        <v/>
      </c>
      <c r="P22" s="335" t="str">
        <f t="shared" si="48"/>
        <v/>
      </c>
      <c r="Q22" s="643"/>
      <c r="R22" s="370" t="str">
        <f t="shared" si="49"/>
        <v/>
      </c>
      <c r="S22" s="790"/>
      <c r="T22" s="311"/>
      <c r="U22" s="312"/>
    </row>
    <row r="23" spans="1:21" s="313" customFormat="1" ht="12.75" customHeight="1">
      <c r="A23" s="791"/>
      <c r="B23" s="792"/>
      <c r="C23" s="793"/>
      <c r="D23" s="793"/>
      <c r="E23" s="331" t="str">
        <f t="shared" si="37"/>
        <v/>
      </c>
      <c r="F23" s="317" t="str">
        <f t="shared" si="38"/>
        <v/>
      </c>
      <c r="G23" s="331" t="str">
        <f t="shared" si="39"/>
        <v/>
      </c>
      <c r="H23" s="317" t="str">
        <f t="shared" si="40"/>
        <v/>
      </c>
      <c r="I23" s="331" t="str">
        <f t="shared" si="41"/>
        <v/>
      </c>
      <c r="J23" s="317" t="str">
        <f t="shared" si="42"/>
        <v/>
      </c>
      <c r="K23" s="331" t="str">
        <f t="shared" si="43"/>
        <v/>
      </c>
      <c r="L23" s="317" t="str">
        <f t="shared" si="44"/>
        <v/>
      </c>
      <c r="M23" s="331" t="str">
        <f t="shared" si="45"/>
        <v/>
      </c>
      <c r="N23" s="331" t="str">
        <f t="shared" si="46"/>
        <v/>
      </c>
      <c r="O23" s="331" t="str">
        <f t="shared" si="47"/>
        <v/>
      </c>
      <c r="P23" s="335" t="str">
        <f t="shared" si="48"/>
        <v/>
      </c>
      <c r="Q23" s="643"/>
      <c r="R23" s="370" t="str">
        <f t="shared" si="49"/>
        <v/>
      </c>
      <c r="S23" s="361"/>
      <c r="T23" s="311"/>
      <c r="U23" s="312"/>
    </row>
    <row r="24" spans="1:21" s="313" customFormat="1" ht="13.05" customHeight="1">
      <c r="A24" s="780"/>
      <c r="B24" s="781"/>
      <c r="C24" s="781"/>
      <c r="D24" s="782"/>
      <c r="E24" s="341" t="str">
        <f>IF($A24="","",VLOOKUP($A24,licbarque97,3))</f>
        <v/>
      </c>
      <c r="F24" s="342" t="str">
        <f>IF($A24="","",VLOOKUP($A24,licbarque97,6))</f>
        <v/>
      </c>
      <c r="G24" s="341" t="str">
        <f>IF($B24="","",VLOOKUP($B24,licbarque97,3))</f>
        <v/>
      </c>
      <c r="H24" s="342" t="str">
        <f>IF($B24="","",VLOOKUP($B24,licbarque97,6))</f>
        <v/>
      </c>
      <c r="I24" s="341" t="str">
        <f>IF($C24="","",VLOOKUP($C24,licbarque97,3))</f>
        <v/>
      </c>
      <c r="J24" s="342" t="str">
        <f>IF($C24="","",VLOOKUP($C24,licbarque97,6))</f>
        <v/>
      </c>
      <c r="K24" s="341" t="str">
        <f>IF($D24="","",VLOOKUP($D24,licbarque97,3))</f>
        <v/>
      </c>
      <c r="L24" s="342" t="str">
        <f>IF($D24="","",VLOOKUP($D24,licbarque97,6))</f>
        <v/>
      </c>
      <c r="M24" s="341" t="str">
        <f>IF(A24="","",VLOOKUP(A24,licbarque97,5))</f>
        <v/>
      </c>
      <c r="N24" s="341" t="str">
        <f>IF($B24="","",VLOOKUP($B24,licbarque97,5))</f>
        <v/>
      </c>
      <c r="O24" s="341" t="str">
        <f>IF($C24="","",VLOOKUP($C24,licbarque97,5))</f>
        <v/>
      </c>
      <c r="P24" s="343" t="str">
        <f>IF($D24="","",VLOOKUP($D24,licbarque97,5))</f>
        <v/>
      </c>
      <c r="Q24" s="643"/>
      <c r="R24" s="370" t="str">
        <f t="shared" si="49"/>
        <v/>
      </c>
      <c r="S24" s="770"/>
      <c r="T24" s="311"/>
      <c r="U24" s="312"/>
    </row>
    <row r="25" spans="1:21" s="313" customFormat="1" ht="13.05" customHeight="1">
      <c r="A25" s="545"/>
      <c r="B25" s="546"/>
      <c r="C25" s="546"/>
      <c r="D25" s="547"/>
      <c r="E25" s="331" t="str">
        <f t="shared" si="37"/>
        <v/>
      </c>
      <c r="F25" s="317" t="str">
        <f t="shared" si="38"/>
        <v/>
      </c>
      <c r="G25" s="331" t="str">
        <f t="shared" si="39"/>
        <v/>
      </c>
      <c r="H25" s="317" t="str">
        <f t="shared" si="40"/>
        <v/>
      </c>
      <c r="I25" s="331" t="str">
        <f t="shared" si="41"/>
        <v/>
      </c>
      <c r="J25" s="317" t="str">
        <f t="shared" si="42"/>
        <v/>
      </c>
      <c r="K25" s="331" t="str">
        <f t="shared" si="43"/>
        <v/>
      </c>
      <c r="L25" s="317" t="str">
        <f t="shared" si="44"/>
        <v/>
      </c>
      <c r="M25" s="331" t="str">
        <f t="shared" si="45"/>
        <v/>
      </c>
      <c r="N25" s="331" t="str">
        <f t="shared" si="46"/>
        <v/>
      </c>
      <c r="O25" s="331" t="str">
        <f t="shared" si="47"/>
        <v/>
      </c>
      <c r="P25" s="335" t="str">
        <f t="shared" si="48"/>
        <v/>
      </c>
      <c r="Q25" s="643"/>
      <c r="R25" s="370" t="str">
        <f t="shared" si="49"/>
        <v/>
      </c>
      <c r="S25" s="361"/>
      <c r="T25" s="311"/>
      <c r="U25" s="312"/>
    </row>
    <row r="26" spans="1:21" s="313" customFormat="1" ht="13.05" customHeight="1" thickBot="1">
      <c r="A26" s="321"/>
      <c r="B26" s="322"/>
      <c r="C26" s="322"/>
      <c r="D26" s="323"/>
      <c r="E26" s="332" t="str">
        <f t="shared" si="37"/>
        <v/>
      </c>
      <c r="F26" s="324" t="str">
        <f t="shared" si="38"/>
        <v/>
      </c>
      <c r="G26" s="332" t="str">
        <f t="shared" si="39"/>
        <v/>
      </c>
      <c r="H26" s="324" t="str">
        <f t="shared" si="40"/>
        <v/>
      </c>
      <c r="I26" s="332" t="str">
        <f t="shared" si="41"/>
        <v/>
      </c>
      <c r="J26" s="324" t="str">
        <f t="shared" si="42"/>
        <v/>
      </c>
      <c r="K26" s="332" t="str">
        <f t="shared" si="43"/>
        <v/>
      </c>
      <c r="L26" s="324" t="str">
        <f t="shared" si="44"/>
        <v/>
      </c>
      <c r="M26" s="332" t="str">
        <f t="shared" si="45"/>
        <v/>
      </c>
      <c r="N26" s="332" t="str">
        <f t="shared" si="46"/>
        <v/>
      </c>
      <c r="O26" s="332" t="str">
        <f t="shared" si="47"/>
        <v/>
      </c>
      <c r="P26" s="336" t="str">
        <f t="shared" si="48"/>
        <v/>
      </c>
      <c r="Q26" s="641"/>
      <c r="R26" s="370" t="str">
        <f t="shared" si="49"/>
        <v/>
      </c>
      <c r="S26" s="362"/>
      <c r="T26" s="311"/>
      <c r="U26" s="312"/>
    </row>
    <row r="27" spans="1:21" s="245" customFormat="1" ht="20.100000000000001" customHeight="1">
      <c r="A27" s="943" t="s">
        <v>512</v>
      </c>
      <c r="B27" s="944"/>
      <c r="C27" s="944"/>
      <c r="D27" s="944"/>
      <c r="E27" s="944"/>
      <c r="F27" s="944"/>
      <c r="G27" s="944"/>
      <c r="H27" s="944"/>
      <c r="I27" s="944"/>
      <c r="J27" s="944"/>
      <c r="K27" s="944"/>
      <c r="L27" s="944"/>
      <c r="M27" s="944"/>
      <c r="N27" s="944"/>
      <c r="O27" s="944"/>
      <c r="P27" s="944"/>
      <c r="Q27" s="944"/>
      <c r="R27" s="944"/>
      <c r="S27" s="945"/>
      <c r="T27" s="243"/>
      <c r="U27" s="273"/>
    </row>
    <row r="28" spans="1:21" s="313" customFormat="1" ht="13.05" customHeight="1">
      <c r="A28" s="307"/>
      <c r="B28" s="308"/>
      <c r="C28" s="308"/>
      <c r="D28" s="309"/>
      <c r="E28" s="330" t="str">
        <f>IF($A28="","",VLOOKUP($A28,licbarque97,3))</f>
        <v/>
      </c>
      <c r="F28" s="785" t="str">
        <f>IF($A28="","",VLOOKUP($A28,licbarque97,6))</f>
        <v/>
      </c>
      <c r="G28" s="784" t="str">
        <f>IF($B28="","",VLOOKUP($B28,licbarque97,3))</f>
        <v/>
      </c>
      <c r="H28" s="785" t="str">
        <f>IF($B28="","",VLOOKUP($B28,licbarque97,6))</f>
        <v/>
      </c>
      <c r="I28" s="784" t="str">
        <f>IF($C28="","",VLOOKUP($C28,licbarque97,3))</f>
        <v/>
      </c>
      <c r="J28" s="785" t="str">
        <f>IF($C28="","",VLOOKUP($C28,licbarque97,6))</f>
        <v/>
      </c>
      <c r="K28" s="784" t="str">
        <f>IF($D28="","",VLOOKUP($D28,licbarque97,3))</f>
        <v/>
      </c>
      <c r="L28" s="785" t="str">
        <f>IF($D28="","",VLOOKUP($D28,licbarque97,6))</f>
        <v/>
      </c>
      <c r="M28" s="784" t="str">
        <f>IF(A28="","",VLOOKUP(A28,licbarque97,5))</f>
        <v/>
      </c>
      <c r="N28" s="784" t="str">
        <f>IF($B28="","",VLOOKUP($B28,licbarque97,5))</f>
        <v/>
      </c>
      <c r="O28" s="784" t="str">
        <f>IF($C28="","",VLOOKUP($C28,licbarque97,5))</f>
        <v/>
      </c>
      <c r="P28" s="334" t="str">
        <f>IF($D28="","",VLOOKUP($D28,licbarque97,5))</f>
        <v/>
      </c>
      <c r="Q28" s="797"/>
      <c r="R28" s="365" t="str">
        <f>IF($Q28="","",RANK($Q28,$Q$28:$Q$32,1))</f>
        <v/>
      </c>
      <c r="S28" s="359"/>
      <c r="T28" s="311"/>
      <c r="U28" s="312"/>
    </row>
    <row r="29" spans="1:21" s="313" customFormat="1" ht="13.05" customHeight="1">
      <c r="A29" s="794"/>
      <c r="B29" s="795"/>
      <c r="C29" s="795"/>
      <c r="D29" s="796"/>
      <c r="E29" s="331" t="str">
        <f>IF($A29="","",VLOOKUP($A29,licbarque97,3))</f>
        <v/>
      </c>
      <c r="F29" s="317" t="str">
        <f>IF($A29="","",VLOOKUP($A29,licbarque97,6))</f>
        <v/>
      </c>
      <c r="G29" s="331" t="str">
        <f>IF($B29="","",VLOOKUP($B29,licbarque97,3))</f>
        <v/>
      </c>
      <c r="H29" s="317" t="str">
        <f>IF($B29="","",VLOOKUP($B29,licbarque97,6))</f>
        <v/>
      </c>
      <c r="I29" s="331" t="str">
        <f>IF($C29="","",VLOOKUP($C29,licbarque97,3))</f>
        <v/>
      </c>
      <c r="J29" s="317" t="str">
        <f>IF($C29="","",VLOOKUP($C29,licbarque97,6))</f>
        <v/>
      </c>
      <c r="K29" s="331" t="str">
        <f>IF($D29="","",VLOOKUP($D29,licbarque97,3))</f>
        <v/>
      </c>
      <c r="L29" s="317" t="str">
        <f>IF($D29="","",VLOOKUP($D29,licbarque97,6))</f>
        <v/>
      </c>
      <c r="M29" s="331" t="str">
        <f>IF(A29="","",VLOOKUP(A29,licbarque97,5))</f>
        <v/>
      </c>
      <c r="N29" s="331" t="str">
        <f>IF($B29="","",VLOOKUP($B29,licbarque97,5))</f>
        <v/>
      </c>
      <c r="O29" s="331" t="str">
        <f>IF($C29="","",VLOOKUP($C29,licbarque97,5))</f>
        <v/>
      </c>
      <c r="P29" s="335" t="str">
        <f>IF($D29="","",VLOOKUP($D29,licbarque97,5))</f>
        <v/>
      </c>
      <c r="Q29" s="451"/>
      <c r="R29" s="367" t="str">
        <f t="shared" ref="R29:R32" si="50">IF($Q29="","",RANK($Q29,$Q$28:$Q$32,1))</f>
        <v/>
      </c>
      <c r="S29" s="361"/>
      <c r="T29" s="311"/>
      <c r="U29" s="312"/>
    </row>
    <row r="30" spans="1:21" s="313" customFormat="1" ht="13.05" customHeight="1">
      <c r="A30" s="794"/>
      <c r="B30" s="795"/>
      <c r="C30" s="795"/>
      <c r="D30" s="796"/>
      <c r="E30" s="331" t="str">
        <f>IF($A30="","",VLOOKUP($A30,licbarque97,3))</f>
        <v/>
      </c>
      <c r="F30" s="342" t="str">
        <f>IF($A30="","",VLOOKUP($A30,licbarque97,6))</f>
        <v/>
      </c>
      <c r="G30" s="341" t="str">
        <f>IF($B30="","",VLOOKUP($B30,licbarque97,3))</f>
        <v/>
      </c>
      <c r="H30" s="342" t="str">
        <f>IF($B30="","",VLOOKUP($B30,licbarque97,6))</f>
        <v/>
      </c>
      <c r="I30" s="341" t="str">
        <f>IF($C30="","",VLOOKUP($C30,licbarque97,3))</f>
        <v/>
      </c>
      <c r="J30" s="342" t="str">
        <f>IF($C30="","",VLOOKUP($C30,licbarque97,6))</f>
        <v/>
      </c>
      <c r="K30" s="341" t="str">
        <f>IF($D30="","",VLOOKUP($D30,licbarque97,3))</f>
        <v/>
      </c>
      <c r="L30" s="342" t="str">
        <f>IF($D30="","",VLOOKUP($D30,licbarque97,6))</f>
        <v/>
      </c>
      <c r="M30" s="341" t="str">
        <f>IF(A30="","",VLOOKUP(A30,licbarque97,5))</f>
        <v/>
      </c>
      <c r="N30" s="341" t="str">
        <f>IF($B30="","",VLOOKUP($B30,licbarque97,5))</f>
        <v/>
      </c>
      <c r="O30" s="341" t="str">
        <f>IF($C30="","",VLOOKUP($C30,licbarque97,5))</f>
        <v/>
      </c>
      <c r="P30" s="335" t="str">
        <f>IF($D30="","",VLOOKUP($D30,licbarque97,5))</f>
        <v/>
      </c>
      <c r="Q30" s="451"/>
      <c r="R30" s="367" t="str">
        <f t="shared" si="50"/>
        <v/>
      </c>
      <c r="S30" s="361"/>
      <c r="T30" s="311"/>
      <c r="U30" s="312"/>
    </row>
    <row r="31" spans="1:21" s="313" customFormat="1" ht="13.05" customHeight="1">
      <c r="A31" s="794"/>
      <c r="B31" s="795"/>
      <c r="C31" s="795"/>
      <c r="D31" s="796"/>
      <c r="E31" s="331" t="str">
        <f>IF($A31="","",VLOOKUP($A31,licbarque97,3))</f>
        <v/>
      </c>
      <c r="F31" s="317" t="str">
        <f>IF($A31="","",VLOOKUP($A31,licbarque97,6))</f>
        <v/>
      </c>
      <c r="G31" s="331" t="str">
        <f>IF($B31="","",VLOOKUP($B31,licbarque97,3))</f>
        <v/>
      </c>
      <c r="H31" s="317" t="str">
        <f>IF($B31="","",VLOOKUP($B31,licbarque97,6))</f>
        <v/>
      </c>
      <c r="I31" s="331" t="str">
        <f>IF($C31="","",VLOOKUP($C31,licbarque97,3))</f>
        <v/>
      </c>
      <c r="J31" s="317" t="str">
        <f>IF($C31="","",VLOOKUP($C31,licbarque97,6))</f>
        <v/>
      </c>
      <c r="K31" s="331" t="str">
        <f>IF($D31="","",VLOOKUP($D31,licbarque97,3))</f>
        <v/>
      </c>
      <c r="L31" s="317" t="str">
        <f>IF($D31="","",VLOOKUP($D31,licbarque97,6))</f>
        <v/>
      </c>
      <c r="M31" s="331" t="str">
        <f>IF(A31="","",VLOOKUP(A31,licbarque97,5))</f>
        <v/>
      </c>
      <c r="N31" s="331" t="str">
        <f>IF($B31="","",VLOOKUP($B31,licbarque97,5))</f>
        <v/>
      </c>
      <c r="O31" s="331" t="str">
        <f>IF($C31="","",VLOOKUP($C31,licbarque97,5))</f>
        <v/>
      </c>
      <c r="P31" s="335" t="str">
        <f>IF($D31="","",VLOOKUP($D31,licbarque97,5))</f>
        <v/>
      </c>
      <c r="Q31" s="451"/>
      <c r="R31" s="367" t="str">
        <f t="shared" si="50"/>
        <v/>
      </c>
      <c r="S31" s="361"/>
      <c r="T31" s="311"/>
      <c r="U31" s="312"/>
    </row>
    <row r="32" spans="1:21" s="313" customFormat="1" ht="13.05" customHeight="1" thickBot="1">
      <c r="A32" s="321"/>
      <c r="B32" s="322"/>
      <c r="C32" s="322"/>
      <c r="D32" s="323"/>
      <c r="E32" s="332" t="str">
        <f t="shared" ref="E32" si="51">IF($A32="","",VLOOKUP($A32,licbarque97,3))</f>
        <v/>
      </c>
      <c r="F32" s="324" t="str">
        <f t="shared" ref="F32" si="52">IF($A32="","",VLOOKUP($A32,licbarque97,6))</f>
        <v/>
      </c>
      <c r="G32" s="332" t="str">
        <f t="shared" ref="G32" si="53">IF($B32="","",VLOOKUP($B32,licbarque97,3))</f>
        <v/>
      </c>
      <c r="H32" s="324" t="str">
        <f t="shared" ref="H32" si="54">IF($B32="","",VLOOKUP($B32,licbarque97,6))</f>
        <v/>
      </c>
      <c r="I32" s="332" t="str">
        <f t="shared" ref="I32" si="55">IF($C32="","",VLOOKUP($C32,licbarque97,3))</f>
        <v/>
      </c>
      <c r="J32" s="324" t="str">
        <f t="shared" ref="J32" si="56">IF($C32="","",VLOOKUP($C32,licbarque97,6))</f>
        <v/>
      </c>
      <c r="K32" s="332" t="str">
        <f t="shared" ref="K32" si="57">IF($D32="","",VLOOKUP($D32,licbarque97,3))</f>
        <v/>
      </c>
      <c r="L32" s="324" t="str">
        <f t="shared" ref="L32" si="58">IF($D32="","",VLOOKUP($D32,licbarque97,6))</f>
        <v/>
      </c>
      <c r="M32" s="332" t="str">
        <f t="shared" ref="M32" si="59">IF(A32="","",VLOOKUP(A32,licbarque97,5))</f>
        <v/>
      </c>
      <c r="N32" s="332" t="str">
        <f t="shared" ref="N32" si="60">IF($B32="","",VLOOKUP($B32,licbarque97,5))</f>
        <v/>
      </c>
      <c r="O32" s="332" t="str">
        <f t="shared" ref="O32" si="61">IF($C32="","",VLOOKUP($C32,licbarque97,5))</f>
        <v/>
      </c>
      <c r="P32" s="336" t="str">
        <f t="shared" ref="P32" si="62">IF($D32="","",VLOOKUP($D32,licbarque97,5))</f>
        <v/>
      </c>
      <c r="Q32" s="452"/>
      <c r="R32" s="368" t="str">
        <f t="shared" si="50"/>
        <v/>
      </c>
      <c r="S32" s="362"/>
      <c r="T32" s="311"/>
      <c r="U32" s="312"/>
    </row>
    <row r="33" spans="1:35" s="245" customFormat="1" ht="19.5" customHeight="1">
      <c r="A33" s="943" t="s">
        <v>513</v>
      </c>
      <c r="B33" s="944"/>
      <c r="C33" s="944"/>
      <c r="D33" s="944"/>
      <c r="E33" s="944"/>
      <c r="F33" s="944"/>
      <c r="G33" s="944"/>
      <c r="H33" s="944"/>
      <c r="I33" s="944"/>
      <c r="J33" s="944"/>
      <c r="K33" s="944"/>
      <c r="L33" s="944"/>
      <c r="M33" s="944"/>
      <c r="N33" s="944"/>
      <c r="O33" s="944"/>
      <c r="P33" s="944"/>
      <c r="Q33" s="944"/>
      <c r="R33" s="944"/>
      <c r="S33" s="945"/>
      <c r="T33" s="243"/>
      <c r="U33" s="273"/>
    </row>
    <row r="34" spans="1:35" s="313" customFormat="1" ht="13.05" customHeight="1">
      <c r="A34" s="531"/>
      <c r="B34" s="532"/>
      <c r="C34" s="532"/>
      <c r="D34" s="533"/>
      <c r="E34" s="330" t="str">
        <f t="shared" ref="E34:E36" si="63">IF($A34="","",VLOOKUP($A34,licbarque97,3))</f>
        <v/>
      </c>
      <c r="F34" s="310" t="str">
        <f t="shared" ref="F34:F36" si="64">IF($A34="","",VLOOKUP($A34,licbarque97,6))</f>
        <v/>
      </c>
      <c r="G34" s="330" t="str">
        <f t="shared" ref="G34:G36" si="65">IF($B34="","",VLOOKUP($B34,licbarque97,3))</f>
        <v/>
      </c>
      <c r="H34" s="310" t="str">
        <f t="shared" ref="H34:H36" si="66">IF($B34="","",VLOOKUP($B34,licbarque97,6))</f>
        <v/>
      </c>
      <c r="I34" s="330" t="str">
        <f t="shared" ref="I34:I36" si="67">IF($C34="","",VLOOKUP($C34,licbarque97,3))</f>
        <v/>
      </c>
      <c r="J34" s="310" t="str">
        <f t="shared" ref="J34:J36" si="68">IF($C34="","",VLOOKUP($C34,licbarque97,6))</f>
        <v/>
      </c>
      <c r="K34" s="331" t="str">
        <f t="shared" ref="K34:K36" si="69">IF($D34="","",VLOOKUP($D34,licbarque97,3))</f>
        <v/>
      </c>
      <c r="L34" s="317" t="str">
        <f t="shared" ref="L34:L36" si="70">IF($D34="","",VLOOKUP($D34,licbarque97,6))</f>
        <v/>
      </c>
      <c r="M34" s="330" t="str">
        <f t="shared" ref="M34:M36" si="71">IF(A34="","",VLOOKUP(A34,licbarque97,5))</f>
        <v/>
      </c>
      <c r="N34" s="330" t="str">
        <f t="shared" ref="N34:N36" si="72">IF($B34="","",VLOOKUP($B34,licbarque97,5))</f>
        <v/>
      </c>
      <c r="O34" s="330" t="str">
        <f t="shared" ref="O34:O36" si="73">IF($C34="","",VLOOKUP($C34,licbarque97,5))</f>
        <v/>
      </c>
      <c r="P34" s="335" t="str">
        <f t="shared" ref="P34:P36" si="74">IF($D34="","",VLOOKUP($D34,licbarque97,5))</f>
        <v/>
      </c>
      <c r="Q34" s="642"/>
      <c r="R34" s="367" t="str">
        <f>IF($Q34="","",RANK($Q34,$Q$34:$Q$36,1))</f>
        <v/>
      </c>
      <c r="S34" s="364"/>
      <c r="T34" s="311"/>
      <c r="U34" s="312"/>
    </row>
    <row r="35" spans="1:35" s="313" customFormat="1" ht="13.05" customHeight="1">
      <c r="A35" s="545"/>
      <c r="B35" s="546"/>
      <c r="C35" s="546"/>
      <c r="D35" s="547"/>
      <c r="E35" s="331" t="str">
        <f t="shared" si="63"/>
        <v/>
      </c>
      <c r="F35" s="317" t="str">
        <f t="shared" si="64"/>
        <v/>
      </c>
      <c r="G35" s="331" t="str">
        <f t="shared" si="65"/>
        <v/>
      </c>
      <c r="H35" s="317" t="str">
        <f t="shared" si="66"/>
        <v/>
      </c>
      <c r="I35" s="331" t="str">
        <f t="shared" si="67"/>
        <v/>
      </c>
      <c r="J35" s="317" t="str">
        <f t="shared" si="68"/>
        <v/>
      </c>
      <c r="K35" s="331" t="str">
        <f t="shared" si="69"/>
        <v/>
      </c>
      <c r="L35" s="317" t="str">
        <f t="shared" si="70"/>
        <v/>
      </c>
      <c r="M35" s="331" t="str">
        <f t="shared" si="71"/>
        <v/>
      </c>
      <c r="N35" s="331" t="str">
        <f t="shared" si="72"/>
        <v/>
      </c>
      <c r="O35" s="331" t="str">
        <f t="shared" si="73"/>
        <v/>
      </c>
      <c r="P35" s="335" t="str">
        <f t="shared" si="74"/>
        <v/>
      </c>
      <c r="Q35" s="643"/>
      <c r="R35" s="367" t="str">
        <f t="shared" ref="R35:R36" si="75">IF($Q35="","",RANK($Q35,$Q$34:$Q$36,1))</f>
        <v/>
      </c>
      <c r="S35" s="361"/>
      <c r="T35" s="311"/>
      <c r="U35" s="312"/>
    </row>
    <row r="36" spans="1:35" s="313" customFormat="1" ht="13.05" customHeight="1" thickBot="1">
      <c r="A36" s="545"/>
      <c r="B36" s="546"/>
      <c r="C36" s="546"/>
      <c r="D36" s="547"/>
      <c r="E36" s="331" t="str">
        <f t="shared" si="63"/>
        <v/>
      </c>
      <c r="F36" s="317" t="str">
        <f t="shared" si="64"/>
        <v/>
      </c>
      <c r="G36" s="331" t="str">
        <f t="shared" si="65"/>
        <v/>
      </c>
      <c r="H36" s="317" t="str">
        <f t="shared" si="66"/>
        <v/>
      </c>
      <c r="I36" s="331" t="str">
        <f t="shared" si="67"/>
        <v/>
      </c>
      <c r="J36" s="317" t="str">
        <f t="shared" si="68"/>
        <v/>
      </c>
      <c r="K36" s="331" t="str">
        <f t="shared" si="69"/>
        <v/>
      </c>
      <c r="L36" s="317" t="str">
        <f t="shared" si="70"/>
        <v/>
      </c>
      <c r="M36" s="331" t="str">
        <f t="shared" si="71"/>
        <v/>
      </c>
      <c r="N36" s="331" t="str">
        <f t="shared" si="72"/>
        <v/>
      </c>
      <c r="O36" s="331" t="str">
        <f t="shared" si="73"/>
        <v/>
      </c>
      <c r="P36" s="335" t="str">
        <f t="shared" si="74"/>
        <v/>
      </c>
      <c r="Q36" s="454"/>
      <c r="R36" s="367" t="str">
        <f t="shared" si="75"/>
        <v/>
      </c>
      <c r="S36" s="361"/>
      <c r="T36" s="311"/>
      <c r="U36" s="312"/>
    </row>
    <row r="37" spans="1:35" s="245" customFormat="1" ht="20.100000000000001" customHeight="1">
      <c r="A37" s="943" t="s">
        <v>514</v>
      </c>
      <c r="B37" s="944"/>
      <c r="C37" s="944"/>
      <c r="D37" s="944"/>
      <c r="E37" s="944"/>
      <c r="F37" s="944"/>
      <c r="G37" s="944"/>
      <c r="H37" s="944"/>
      <c r="I37" s="944"/>
      <c r="J37" s="944"/>
      <c r="K37" s="944"/>
      <c r="L37" s="944"/>
      <c r="M37" s="944"/>
      <c r="N37" s="944"/>
      <c r="O37" s="944"/>
      <c r="P37" s="944"/>
      <c r="Q37" s="944"/>
      <c r="R37" s="944"/>
      <c r="S37" s="945"/>
      <c r="T37" s="240"/>
      <c r="U37" s="273"/>
    </row>
    <row r="38" spans="1:35" s="313" customFormat="1" ht="13.05" customHeight="1">
      <c r="A38" s="531"/>
      <c r="B38" s="532"/>
      <c r="C38" s="532"/>
      <c r="D38" s="533"/>
      <c r="E38" s="330" t="str">
        <f>IF($A38="","",VLOOKUP($A38,licbarque97,3))</f>
        <v/>
      </c>
      <c r="F38" s="310" t="str">
        <f>IF($A38="","",VLOOKUP($A38,licbarque97,6))</f>
        <v/>
      </c>
      <c r="G38" s="330" t="str">
        <f>IF($B38="","",VLOOKUP($B38,licbarque97,3))</f>
        <v/>
      </c>
      <c r="H38" s="310" t="str">
        <f>IF($B38="","",VLOOKUP($B38,licbarque97,6))</f>
        <v/>
      </c>
      <c r="I38" s="330" t="str">
        <f>IF($C38="","",VLOOKUP($C38,licbarque97,3))</f>
        <v/>
      </c>
      <c r="J38" s="310" t="str">
        <f>IF($C38="","",VLOOKUP($C38,licbarque97,6))</f>
        <v/>
      </c>
      <c r="K38" s="330" t="str">
        <f>IF($D38="","",VLOOKUP($D38,licbarque97,3))</f>
        <v/>
      </c>
      <c r="L38" s="310" t="str">
        <f>IF($D38="","",VLOOKUP($D38,licbarque97,6))</f>
        <v/>
      </c>
      <c r="M38" s="330" t="str">
        <f>IF(A38="","",VLOOKUP(A38,licbarque97,5))</f>
        <v/>
      </c>
      <c r="N38" s="330" t="str">
        <f>IF($B38="","",VLOOKUP($B38,licbarque97,5))</f>
        <v/>
      </c>
      <c r="O38" s="330" t="str">
        <f>IF($C38="","",VLOOKUP($C38,licbarque97,5))</f>
        <v/>
      </c>
      <c r="P38" s="334" t="str">
        <f>IF($D38="","",VLOOKUP($D38,licbarque97,5))</f>
        <v/>
      </c>
      <c r="Q38" s="642"/>
      <c r="R38" s="367" t="str">
        <f>IF($Q38="","",RANK($Q38,$Q$38:$Q$46,1))</f>
        <v/>
      </c>
      <c r="S38" s="359"/>
      <c r="T38" s="311"/>
      <c r="U38" s="312"/>
    </row>
    <row r="39" spans="1:35" s="313" customFormat="1" ht="13.05" customHeight="1">
      <c r="A39" s="545"/>
      <c r="B39" s="546"/>
      <c r="C39" s="546"/>
      <c r="D39" s="547"/>
      <c r="E39" s="331" t="str">
        <f>IF($A39="","",VLOOKUP($A39,licbarque97,3))</f>
        <v/>
      </c>
      <c r="F39" s="317" t="str">
        <f>IF($A39="","",VLOOKUP($A39,licbarque97,6))</f>
        <v/>
      </c>
      <c r="G39" s="331" t="str">
        <f>IF($B39="","",VLOOKUP($B39,licbarque97,3))</f>
        <v/>
      </c>
      <c r="H39" s="317" t="str">
        <f>IF($B39="","",VLOOKUP($B39,licbarque97,6))</f>
        <v/>
      </c>
      <c r="I39" s="331" t="str">
        <f>IF($C39="","",VLOOKUP($C39,licbarque97,3))</f>
        <v/>
      </c>
      <c r="J39" s="317" t="str">
        <f>IF($C39="","",VLOOKUP($C39,licbarque97,6))</f>
        <v/>
      </c>
      <c r="K39" s="331" t="str">
        <f>IF($D39="","",VLOOKUP($D39,licbarque97,3))</f>
        <v/>
      </c>
      <c r="L39" s="317" t="str">
        <f>IF($D39="","",VLOOKUP($D39,licbarque97,6))</f>
        <v/>
      </c>
      <c r="M39" s="331" t="str">
        <f>IF(A39="","",VLOOKUP(A39,licbarque97,5))</f>
        <v/>
      </c>
      <c r="N39" s="331" t="str">
        <f>IF($B39="","",VLOOKUP($B39,licbarque97,5))</f>
        <v/>
      </c>
      <c r="O39" s="331" t="str">
        <f>IF($C39="","",VLOOKUP($C39,licbarque97,5))</f>
        <v/>
      </c>
      <c r="P39" s="335" t="str">
        <f>IF($D39="","",VLOOKUP($D39,licbarque97,5))</f>
        <v/>
      </c>
      <c r="Q39" s="643"/>
      <c r="R39" s="367" t="str">
        <f t="shared" ref="R39:R46" si="76">IF($Q39="","",RANK($Q39,$Q$38:$Q$46,1))</f>
        <v/>
      </c>
      <c r="S39" s="361"/>
      <c r="T39" s="311"/>
      <c r="U39" s="312"/>
    </row>
    <row r="40" spans="1:35" s="313" customFormat="1" ht="13.05" customHeight="1">
      <c r="A40" s="545"/>
      <c r="B40" s="546"/>
      <c r="C40" s="546"/>
      <c r="D40" s="547"/>
      <c r="E40" s="331" t="str">
        <f t="shared" ref="E40:E46" si="77">IF($A40="","",VLOOKUP($A40,licbarque97,3))</f>
        <v/>
      </c>
      <c r="F40" s="317" t="str">
        <f t="shared" ref="F40:F46" si="78">IF($A40="","",VLOOKUP($A40,licbarque97,6))</f>
        <v/>
      </c>
      <c r="G40" s="331" t="str">
        <f t="shared" ref="G40:G46" si="79">IF($B40="","",VLOOKUP($B40,licbarque97,3))</f>
        <v/>
      </c>
      <c r="H40" s="317" t="str">
        <f t="shared" ref="H40:H46" si="80">IF($B40="","",VLOOKUP($B40,licbarque97,6))</f>
        <v/>
      </c>
      <c r="I40" s="331" t="str">
        <f t="shared" ref="I40:I46" si="81">IF($C40="","",VLOOKUP($C40,licbarque97,3))</f>
        <v/>
      </c>
      <c r="J40" s="317" t="str">
        <f t="shared" ref="J40:J46" si="82">IF($C40="","",VLOOKUP($C40,licbarque97,6))</f>
        <v/>
      </c>
      <c r="K40" s="331" t="str">
        <f t="shared" ref="K40:K46" si="83">IF($D40="","",VLOOKUP($D40,licbarque97,3))</f>
        <v/>
      </c>
      <c r="L40" s="317" t="str">
        <f t="shared" ref="L40:L46" si="84">IF($D40="","",VLOOKUP($D40,licbarque97,6))</f>
        <v/>
      </c>
      <c r="M40" s="331" t="str">
        <f t="shared" ref="M40:M46" si="85">IF(A40="","",VLOOKUP(A40,licbarque97,5))</f>
        <v/>
      </c>
      <c r="N40" s="331" t="str">
        <f t="shared" ref="N40:N46" si="86">IF($B40="","",VLOOKUP($B40,licbarque97,5))</f>
        <v/>
      </c>
      <c r="O40" s="331" t="str">
        <f t="shared" ref="O40:O46" si="87">IF($C40="","",VLOOKUP($C40,licbarque97,5))</f>
        <v/>
      </c>
      <c r="P40" s="335" t="str">
        <f t="shared" ref="P40:P46" si="88">IF($D40="","",VLOOKUP($D40,licbarque97,5))</f>
        <v/>
      </c>
      <c r="Q40" s="643"/>
      <c r="R40" s="367" t="str">
        <f t="shared" si="76"/>
        <v/>
      </c>
      <c r="S40" s="361"/>
      <c r="T40" s="311"/>
      <c r="U40" s="312"/>
    </row>
    <row r="41" spans="1:35" s="313" customFormat="1" ht="13.05" customHeight="1">
      <c r="A41" s="545"/>
      <c r="B41" s="546"/>
      <c r="C41" s="546"/>
      <c r="D41" s="547"/>
      <c r="E41" s="331" t="str">
        <f t="shared" si="77"/>
        <v/>
      </c>
      <c r="F41" s="317" t="str">
        <f t="shared" si="78"/>
        <v/>
      </c>
      <c r="G41" s="331" t="str">
        <f t="shared" si="79"/>
        <v/>
      </c>
      <c r="H41" s="317" t="str">
        <f t="shared" si="80"/>
        <v/>
      </c>
      <c r="I41" s="331" t="str">
        <f t="shared" si="81"/>
        <v/>
      </c>
      <c r="J41" s="317" t="str">
        <f t="shared" si="82"/>
        <v/>
      </c>
      <c r="K41" s="331" t="str">
        <f t="shared" si="83"/>
        <v/>
      </c>
      <c r="L41" s="317" t="str">
        <f t="shared" si="84"/>
        <v/>
      </c>
      <c r="M41" s="331" t="str">
        <f t="shared" si="85"/>
        <v/>
      </c>
      <c r="N41" s="331" t="str">
        <f t="shared" si="86"/>
        <v/>
      </c>
      <c r="O41" s="331" t="str">
        <f t="shared" si="87"/>
        <v/>
      </c>
      <c r="P41" s="335" t="str">
        <f t="shared" si="88"/>
        <v/>
      </c>
      <c r="Q41" s="643"/>
      <c r="R41" s="367" t="str">
        <f t="shared" si="76"/>
        <v/>
      </c>
      <c r="S41" s="361"/>
      <c r="T41" s="311"/>
      <c r="U41" s="312"/>
    </row>
    <row r="42" spans="1:35" s="313" customFormat="1" ht="13.05" customHeight="1">
      <c r="A42" s="545"/>
      <c r="B42" s="546"/>
      <c r="C42" s="546"/>
      <c r="D42" s="547"/>
      <c r="E42" s="331" t="str">
        <f t="shared" si="77"/>
        <v/>
      </c>
      <c r="F42" s="317" t="str">
        <f t="shared" si="78"/>
        <v/>
      </c>
      <c r="G42" s="331" t="str">
        <f t="shared" si="79"/>
        <v/>
      </c>
      <c r="H42" s="317" t="str">
        <f t="shared" si="80"/>
        <v/>
      </c>
      <c r="I42" s="331" t="str">
        <f t="shared" si="81"/>
        <v/>
      </c>
      <c r="J42" s="317" t="str">
        <f t="shared" si="82"/>
        <v/>
      </c>
      <c r="K42" s="331" t="str">
        <f t="shared" si="83"/>
        <v/>
      </c>
      <c r="L42" s="317" t="str">
        <f t="shared" si="84"/>
        <v/>
      </c>
      <c r="M42" s="331" t="str">
        <f t="shared" si="85"/>
        <v/>
      </c>
      <c r="N42" s="331" t="str">
        <f t="shared" si="86"/>
        <v/>
      </c>
      <c r="O42" s="331" t="str">
        <f t="shared" si="87"/>
        <v/>
      </c>
      <c r="P42" s="335" t="str">
        <f t="shared" si="88"/>
        <v/>
      </c>
      <c r="Q42" s="643"/>
      <c r="R42" s="367" t="str">
        <f t="shared" si="76"/>
        <v/>
      </c>
      <c r="S42" s="361"/>
      <c r="T42" s="311"/>
      <c r="U42" s="312"/>
    </row>
    <row r="43" spans="1:35" s="313" customFormat="1" ht="13.05" customHeight="1">
      <c r="A43" s="545"/>
      <c r="B43" s="546"/>
      <c r="C43" s="546"/>
      <c r="D43" s="547"/>
      <c r="E43" s="331" t="str">
        <f t="shared" si="77"/>
        <v/>
      </c>
      <c r="F43" s="317" t="str">
        <f t="shared" si="78"/>
        <v/>
      </c>
      <c r="G43" s="331" t="str">
        <f t="shared" si="79"/>
        <v/>
      </c>
      <c r="H43" s="317" t="str">
        <f t="shared" si="80"/>
        <v/>
      </c>
      <c r="I43" s="331" t="str">
        <f t="shared" si="81"/>
        <v/>
      </c>
      <c r="J43" s="317" t="str">
        <f t="shared" si="82"/>
        <v/>
      </c>
      <c r="K43" s="331" t="str">
        <f t="shared" si="83"/>
        <v/>
      </c>
      <c r="L43" s="317" t="str">
        <f t="shared" si="84"/>
        <v/>
      </c>
      <c r="M43" s="331" t="str">
        <f t="shared" si="85"/>
        <v/>
      </c>
      <c r="N43" s="331" t="str">
        <f t="shared" si="86"/>
        <v/>
      </c>
      <c r="O43" s="331" t="str">
        <f t="shared" si="87"/>
        <v/>
      </c>
      <c r="P43" s="335" t="str">
        <f t="shared" si="88"/>
        <v/>
      </c>
      <c r="Q43" s="643"/>
      <c r="R43" s="367" t="str">
        <f t="shared" si="76"/>
        <v/>
      </c>
      <c r="S43" s="361"/>
      <c r="T43" s="311"/>
      <c r="U43" s="312"/>
    </row>
    <row r="44" spans="1:35" s="313" customFormat="1" ht="13.05" customHeight="1">
      <c r="A44" s="545"/>
      <c r="B44" s="546"/>
      <c r="C44" s="546"/>
      <c r="D44" s="547"/>
      <c r="E44" s="331" t="str">
        <f t="shared" si="77"/>
        <v/>
      </c>
      <c r="F44" s="317" t="str">
        <f t="shared" si="78"/>
        <v/>
      </c>
      <c r="G44" s="331" t="str">
        <f t="shared" si="79"/>
        <v/>
      </c>
      <c r="H44" s="317" t="str">
        <f t="shared" si="80"/>
        <v/>
      </c>
      <c r="I44" s="331" t="str">
        <f t="shared" si="81"/>
        <v/>
      </c>
      <c r="J44" s="317" t="str">
        <f t="shared" si="82"/>
        <v/>
      </c>
      <c r="K44" s="331" t="str">
        <f t="shared" si="83"/>
        <v/>
      </c>
      <c r="L44" s="317" t="str">
        <f t="shared" si="84"/>
        <v/>
      </c>
      <c r="M44" s="331" t="str">
        <f t="shared" si="85"/>
        <v/>
      </c>
      <c r="N44" s="331" t="str">
        <f t="shared" si="86"/>
        <v/>
      </c>
      <c r="O44" s="331" t="str">
        <f t="shared" si="87"/>
        <v/>
      </c>
      <c r="P44" s="335" t="str">
        <f t="shared" si="88"/>
        <v/>
      </c>
      <c r="Q44" s="643"/>
      <c r="R44" s="367" t="str">
        <f t="shared" si="76"/>
        <v/>
      </c>
      <c r="S44" s="361"/>
      <c r="T44" s="311"/>
      <c r="U44" s="312"/>
    </row>
    <row r="45" spans="1:35" s="311" customFormat="1" ht="13.05" customHeight="1">
      <c r="A45" s="545"/>
      <c r="B45" s="546"/>
      <c r="C45" s="546"/>
      <c r="D45" s="547"/>
      <c r="E45" s="331" t="str">
        <f t="shared" si="77"/>
        <v/>
      </c>
      <c r="F45" s="317" t="str">
        <f t="shared" si="78"/>
        <v/>
      </c>
      <c r="G45" s="331" t="str">
        <f t="shared" si="79"/>
        <v/>
      </c>
      <c r="H45" s="317" t="str">
        <f t="shared" si="80"/>
        <v/>
      </c>
      <c r="I45" s="331" t="str">
        <f t="shared" si="81"/>
        <v/>
      </c>
      <c r="J45" s="317" t="str">
        <f t="shared" si="82"/>
        <v/>
      </c>
      <c r="K45" s="331" t="str">
        <f t="shared" si="83"/>
        <v/>
      </c>
      <c r="L45" s="317" t="str">
        <f t="shared" si="84"/>
        <v/>
      </c>
      <c r="M45" s="331" t="str">
        <f t="shared" si="85"/>
        <v/>
      </c>
      <c r="N45" s="331" t="str">
        <f t="shared" si="86"/>
        <v/>
      </c>
      <c r="O45" s="331" t="str">
        <f t="shared" si="87"/>
        <v/>
      </c>
      <c r="P45" s="335" t="str">
        <f t="shared" si="88"/>
        <v/>
      </c>
      <c r="Q45" s="643"/>
      <c r="R45" s="367" t="str">
        <f t="shared" si="76"/>
        <v/>
      </c>
      <c r="S45" s="361"/>
      <c r="U45" s="312"/>
      <c r="V45" s="313"/>
      <c r="W45" s="313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</row>
    <row r="46" spans="1:35" s="311" customFormat="1" ht="13.05" customHeight="1">
      <c r="A46" s="545"/>
      <c r="B46" s="546"/>
      <c r="C46" s="546"/>
      <c r="D46" s="547"/>
      <c r="E46" s="331" t="str">
        <f t="shared" si="77"/>
        <v/>
      </c>
      <c r="F46" s="317" t="str">
        <f t="shared" si="78"/>
        <v/>
      </c>
      <c r="G46" s="331" t="str">
        <f t="shared" si="79"/>
        <v/>
      </c>
      <c r="H46" s="317" t="str">
        <f t="shared" si="80"/>
        <v/>
      </c>
      <c r="I46" s="331" t="str">
        <f t="shared" si="81"/>
        <v/>
      </c>
      <c r="J46" s="317" t="str">
        <f t="shared" si="82"/>
        <v/>
      </c>
      <c r="K46" s="331" t="str">
        <f t="shared" si="83"/>
        <v/>
      </c>
      <c r="L46" s="317" t="str">
        <f t="shared" si="84"/>
        <v/>
      </c>
      <c r="M46" s="331" t="str">
        <f t="shared" si="85"/>
        <v/>
      </c>
      <c r="N46" s="331" t="str">
        <f t="shared" si="86"/>
        <v/>
      </c>
      <c r="O46" s="331" t="str">
        <f t="shared" si="87"/>
        <v/>
      </c>
      <c r="P46" s="335" t="str">
        <f t="shared" si="88"/>
        <v/>
      </c>
      <c r="Q46" s="643"/>
      <c r="R46" s="367" t="str">
        <f t="shared" si="76"/>
        <v/>
      </c>
      <c r="S46" s="361"/>
      <c r="U46" s="312"/>
      <c r="V46" s="313"/>
      <c r="W46" s="313"/>
      <c r="X46" s="313"/>
      <c r="Y46" s="313"/>
      <c r="Z46" s="313"/>
      <c r="AA46" s="313"/>
      <c r="AB46" s="313"/>
      <c r="AC46" s="313"/>
      <c r="AD46" s="313"/>
      <c r="AE46" s="313"/>
      <c r="AF46" s="313"/>
      <c r="AG46" s="313"/>
      <c r="AH46" s="313"/>
      <c r="AI46" s="313"/>
    </row>
  </sheetData>
  <mergeCells count="8">
    <mergeCell ref="A33:S33"/>
    <mergeCell ref="A37:S37"/>
    <mergeCell ref="A1:S1"/>
    <mergeCell ref="A3:S3"/>
    <mergeCell ref="A8:S8"/>
    <mergeCell ref="A14:S14"/>
    <mergeCell ref="A18:S18"/>
    <mergeCell ref="A27:S27"/>
  </mergeCells>
  <printOptions horizontalCentered="1"/>
  <pageMargins left="0.31496062992125984" right="0.31496062992125984" top="0.35433070866141736" bottom="0.35433070866141736" header="0.19685039370078741" footer="0.11811023622047245"/>
  <pageSetup paperSize="9" scale="89" orientation="landscape" r:id="rId1"/>
  <headerFooter>
    <oddFooter xml:space="preserve">&amp;L&amp;"Arial,Gras"&amp;12&amp;F  /  &amp;A&amp;C&amp;P/&amp;N&amp;R&amp;KFF0000Edition du:&amp;D_&amp;T </oddFooter>
  </headerFooter>
  <rowBreaks count="2" manualBreakCount="2">
    <brk id="13" max="16383" man="1"/>
    <brk id="26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24"/>
  <dimension ref="A1:S45"/>
  <sheetViews>
    <sheetView workbookViewId="0">
      <selection activeCell="G12" sqref="A12:R21"/>
    </sheetView>
  </sheetViews>
  <sheetFormatPr baseColWidth="10" defaultColWidth="11.44140625" defaultRowHeight="25.5" customHeight="1"/>
  <cols>
    <col min="1" max="1" width="5" style="50" customWidth="1"/>
    <col min="2" max="2" width="5.21875" style="51" customWidth="1"/>
    <col min="3" max="3" width="4.77734375" style="51" customWidth="1"/>
    <col min="4" max="4" width="4.5546875" style="52" customWidth="1"/>
    <col min="5" max="5" width="20" style="53" customWidth="1"/>
    <col min="6" max="6" width="5.77734375" style="52" customWidth="1"/>
    <col min="7" max="7" width="14.21875" style="48" customWidth="1"/>
    <col min="8" max="8" width="5.5546875" style="54" customWidth="1"/>
    <col min="9" max="9" width="18" style="55" customWidth="1"/>
    <col min="10" max="10" width="5.77734375" style="56" customWidth="1"/>
    <col min="11" max="11" width="18.21875" style="49" customWidth="1"/>
    <col min="12" max="12" width="5.21875" style="49" customWidth="1"/>
    <col min="13" max="13" width="6.77734375" style="57" customWidth="1"/>
    <col min="14" max="14" width="5" style="47" customWidth="1"/>
    <col min="15" max="15" width="4.77734375" style="47" customWidth="1"/>
    <col min="16" max="16" width="5" style="47" customWidth="1"/>
    <col min="17" max="17" width="8.77734375" style="47" customWidth="1"/>
    <col min="18" max="18" width="7.21875" style="47" customWidth="1"/>
    <col min="19" max="19" width="10.77734375" style="47" customWidth="1"/>
    <col min="20" max="16384" width="11.44140625" style="47"/>
  </cols>
  <sheetData>
    <row r="1" spans="1:19" ht="26.1" customHeight="1" thickBot="1">
      <c r="A1" s="999" t="str">
        <f>"Trame course à 4 "&amp;AN</f>
        <v>Trame course à 4 2026</v>
      </c>
      <c r="B1" s="999"/>
      <c r="C1" s="999"/>
      <c r="D1" s="999"/>
      <c r="E1" s="999"/>
      <c r="F1" s="999"/>
      <c r="G1" s="999"/>
      <c r="H1" s="999"/>
      <c r="I1" s="999"/>
      <c r="J1" s="999"/>
      <c r="K1" s="999"/>
      <c r="L1" s="999"/>
      <c r="M1" s="999"/>
      <c r="N1" s="999"/>
      <c r="O1" s="999"/>
      <c r="P1" s="1000"/>
      <c r="Q1" s="14" t="s">
        <v>0</v>
      </c>
      <c r="R1" s="38" t="s">
        <v>1</v>
      </c>
      <c r="S1" s="996" t="s">
        <v>630</v>
      </c>
    </row>
    <row r="2" spans="1:19" ht="25.5" customHeight="1" thickBot="1">
      <c r="A2" s="32" t="s">
        <v>26</v>
      </c>
      <c r="B2" s="32" t="s">
        <v>25</v>
      </c>
      <c r="C2" s="32" t="s">
        <v>563</v>
      </c>
      <c r="D2" s="32" t="s">
        <v>564</v>
      </c>
      <c r="E2" s="58" t="s">
        <v>28</v>
      </c>
      <c r="F2" s="59" t="s">
        <v>32</v>
      </c>
      <c r="G2" s="33" t="s">
        <v>27</v>
      </c>
      <c r="H2" s="60" t="s">
        <v>33</v>
      </c>
      <c r="I2" s="60" t="s">
        <v>565</v>
      </c>
      <c r="J2" s="60" t="s">
        <v>566</v>
      </c>
      <c r="K2" s="60" t="s">
        <v>567</v>
      </c>
      <c r="L2" s="60" t="s">
        <v>568</v>
      </c>
      <c r="M2" s="32" t="s">
        <v>2</v>
      </c>
      <c r="N2" s="34" t="s">
        <v>31</v>
      </c>
      <c r="O2" s="126" t="s">
        <v>569</v>
      </c>
      <c r="P2" s="126" t="s">
        <v>570</v>
      </c>
      <c r="Q2" s="61" t="s">
        <v>30</v>
      </c>
      <c r="R2" s="62"/>
      <c r="S2" s="997"/>
    </row>
    <row r="3" spans="1:19" ht="15" customHeight="1" thickBot="1">
      <c r="A3" s="994" t="s">
        <v>515</v>
      </c>
      <c r="B3" s="994"/>
      <c r="C3" s="994"/>
      <c r="D3" s="994"/>
      <c r="E3" s="994"/>
      <c r="F3" s="994"/>
      <c r="G3" s="994"/>
      <c r="H3" s="994"/>
      <c r="I3" s="994"/>
      <c r="J3" s="994"/>
      <c r="K3" s="994"/>
      <c r="L3" s="994"/>
      <c r="M3" s="994"/>
      <c r="N3" s="994"/>
      <c r="O3" s="994"/>
      <c r="P3" s="994"/>
      <c r="Q3" s="994"/>
      <c r="R3" s="995"/>
      <c r="S3" s="998"/>
    </row>
    <row r="4" spans="1:19" ht="15" customHeight="1">
      <c r="A4" s="140"/>
      <c r="B4" s="140"/>
      <c r="C4" s="140"/>
      <c r="D4" s="140"/>
      <c r="E4" s="31" t="str">
        <f>IF($A4="","",VLOOKUP($A4,licbarque97,3))</f>
        <v/>
      </c>
      <c r="F4" s="31" t="str">
        <f>IF(A4="","",VLOOKUP(A4,licbarque97,6))</f>
        <v/>
      </c>
      <c r="G4" s="31" t="str">
        <f>IF($B4="","",VLOOKUP($B4,licbarque97,3))</f>
        <v/>
      </c>
      <c r="H4" s="31" t="str">
        <f>IF(B4="","",VLOOKUP(B4,licbarque97,6))</f>
        <v/>
      </c>
      <c r="I4" s="31" t="str">
        <f>IF($C4="","",VLOOKUP($C4,licbarque97,3))</f>
        <v/>
      </c>
      <c r="J4" s="31" t="str">
        <f>IF(C4="","",VLOOKUP(C4,licbarque97,6))</f>
        <v/>
      </c>
      <c r="K4" s="31" t="str">
        <f>IF($D4="","",VLOOKUP($D4,licbarque97,3))</f>
        <v/>
      </c>
      <c r="L4" s="31" t="str">
        <f>IF(D4="","",VLOOKUP(D4,licbarque97,6))</f>
        <v/>
      </c>
      <c r="M4" s="31" t="str">
        <f t="shared" ref="M4:P8" si="0">IF(A4="","",VLOOKUP(A4,licbarque97,5))</f>
        <v/>
      </c>
      <c r="N4" s="31" t="str">
        <f t="shared" si="0"/>
        <v/>
      </c>
      <c r="O4" s="31" t="str">
        <f t="shared" si="0"/>
        <v/>
      </c>
      <c r="P4" s="31" t="str">
        <f t="shared" si="0"/>
        <v/>
      </c>
      <c r="Q4" s="136"/>
      <c r="R4" s="137"/>
      <c r="S4" s="154"/>
    </row>
    <row r="5" spans="1:19" ht="15" customHeight="1">
      <c r="A5" s="36"/>
      <c r="B5" s="36"/>
      <c r="C5" s="36"/>
      <c r="D5" s="36"/>
      <c r="E5" s="31" t="str">
        <f>IF($A5="","",VLOOKUP($A5,licbarque97,3))</f>
        <v/>
      </c>
      <c r="F5" s="31" t="str">
        <f>IF(A5="","",VLOOKUP(A5,licbarque97,6))</f>
        <v/>
      </c>
      <c r="G5" s="31" t="str">
        <f>IF($B5="","",VLOOKUP($B5,licbarque97,3))</f>
        <v/>
      </c>
      <c r="H5" s="31" t="str">
        <f>IF(B5="","",VLOOKUP(B5,licbarque97,6))</f>
        <v/>
      </c>
      <c r="I5" s="31" t="str">
        <f>IF($C5="","",VLOOKUP($C5,licbarque97,3))</f>
        <v/>
      </c>
      <c r="J5" s="31" t="str">
        <f>IF(C5="","",VLOOKUP(C5,licbarque97,6))</f>
        <v/>
      </c>
      <c r="K5" s="31" t="str">
        <f>IF($D5="","",VLOOKUP($D5,licbarque97,3))</f>
        <v/>
      </c>
      <c r="L5" s="31" t="str">
        <f>IF(D5="","",VLOOKUP(D5,licbarque97,6))</f>
        <v/>
      </c>
      <c r="M5" s="31" t="str">
        <f t="shared" si="0"/>
        <v/>
      </c>
      <c r="N5" s="31" t="str">
        <f t="shared" si="0"/>
        <v/>
      </c>
      <c r="O5" s="31" t="str">
        <f t="shared" si="0"/>
        <v/>
      </c>
      <c r="P5" s="31" t="str">
        <f t="shared" si="0"/>
        <v/>
      </c>
      <c r="Q5" s="138"/>
      <c r="R5" s="141"/>
      <c r="S5" s="154"/>
    </row>
    <row r="6" spans="1:19" ht="15" customHeight="1">
      <c r="A6" s="36"/>
      <c r="B6" s="36"/>
      <c r="C6" s="36"/>
      <c r="D6" s="36"/>
      <c r="E6" s="31" t="str">
        <f>IF($A6="","",VLOOKUP($A6,licbarque97,3))</f>
        <v/>
      </c>
      <c r="F6" s="31" t="str">
        <f>IF(A6="","",VLOOKUP(A6,licbarque97,6))</f>
        <v/>
      </c>
      <c r="G6" s="31" t="str">
        <f>IF($B6="","",VLOOKUP($B6,licbarque97,3))</f>
        <v/>
      </c>
      <c r="H6" s="31" t="str">
        <f>IF(B6="","",VLOOKUP(B6,licbarque97,6))</f>
        <v/>
      </c>
      <c r="I6" s="31" t="str">
        <f>IF($C6="","",VLOOKUP($C6,licbarque97,3))</f>
        <v/>
      </c>
      <c r="J6" s="31" t="str">
        <f>IF(C6="","",VLOOKUP(C6,licbarque97,6))</f>
        <v/>
      </c>
      <c r="K6" s="31" t="str">
        <f>IF($D6="","",VLOOKUP($D6,licbarque97,3))</f>
        <v/>
      </c>
      <c r="L6" s="31" t="str">
        <f>IF(D6="","",VLOOKUP(D6,licbarque97,6))</f>
        <v/>
      </c>
      <c r="M6" s="31" t="str">
        <f t="shared" si="0"/>
        <v/>
      </c>
      <c r="N6" s="31" t="str">
        <f t="shared" si="0"/>
        <v/>
      </c>
      <c r="O6" s="31" t="str">
        <f t="shared" si="0"/>
        <v/>
      </c>
      <c r="P6" s="31" t="str">
        <f t="shared" si="0"/>
        <v/>
      </c>
      <c r="Q6" s="138"/>
      <c r="R6" s="141"/>
      <c r="S6" s="154"/>
    </row>
    <row r="7" spans="1:19" ht="15" customHeight="1">
      <c r="A7" s="36"/>
      <c r="B7" s="36"/>
      <c r="C7" s="36"/>
      <c r="D7" s="36"/>
      <c r="E7" s="31" t="str">
        <f>IF($A7="","",VLOOKUP($A7,licbarque97,3))</f>
        <v/>
      </c>
      <c r="F7" s="31" t="str">
        <f>IF(A7="","",VLOOKUP(A7,licbarque97,6))</f>
        <v/>
      </c>
      <c r="G7" s="31" t="str">
        <f>IF($B7="","",VLOOKUP($B7,licbarque97,3))</f>
        <v/>
      </c>
      <c r="H7" s="31" t="str">
        <f>IF(B7="","",VLOOKUP(B7,licbarque97,6))</f>
        <v/>
      </c>
      <c r="I7" s="31" t="str">
        <f>IF($C7="","",VLOOKUP($C7,licbarque97,3))</f>
        <v/>
      </c>
      <c r="J7" s="31" t="str">
        <f>IF(C7="","",VLOOKUP(C7,licbarque97,6))</f>
        <v/>
      </c>
      <c r="K7" s="31" t="str">
        <f>IF($D7="","",VLOOKUP($D7,licbarque97,3))</f>
        <v/>
      </c>
      <c r="L7" s="31" t="str">
        <f>IF(D7="","",VLOOKUP(D7,licbarque97,6))</f>
        <v/>
      </c>
      <c r="M7" s="31" t="str">
        <f t="shared" si="0"/>
        <v/>
      </c>
      <c r="N7" s="31" t="str">
        <f t="shared" si="0"/>
        <v/>
      </c>
      <c r="O7" s="31" t="str">
        <f t="shared" si="0"/>
        <v/>
      </c>
      <c r="P7" s="31" t="str">
        <f t="shared" si="0"/>
        <v/>
      </c>
      <c r="Q7" s="138"/>
      <c r="R7" s="141"/>
      <c r="S7" s="154"/>
    </row>
    <row r="8" spans="1:19" ht="15" customHeight="1" thickBot="1">
      <c r="A8" s="142"/>
      <c r="B8" s="142"/>
      <c r="C8" s="142"/>
      <c r="D8" s="142"/>
      <c r="E8" s="31" t="str">
        <f>IF($A8="","",VLOOKUP($A8,licbarque97,3))</f>
        <v/>
      </c>
      <c r="F8" s="31" t="str">
        <f>IF(A8="","",VLOOKUP(A8,licbarque97,6))</f>
        <v/>
      </c>
      <c r="G8" s="31" t="str">
        <f>IF($B8="","",VLOOKUP($B8,licbarque97,3))</f>
        <v/>
      </c>
      <c r="H8" s="31" t="str">
        <f>IF(B8="","",VLOOKUP(B8,licbarque97,6))</f>
        <v/>
      </c>
      <c r="I8" s="31" t="str">
        <f>IF($C8="","",VLOOKUP($C8,licbarque97,3))</f>
        <v/>
      </c>
      <c r="J8" s="31" t="str">
        <f>IF(C8="","",VLOOKUP(C8,licbarque97,6))</f>
        <v/>
      </c>
      <c r="K8" s="31" t="str">
        <f>IF($D8="","",VLOOKUP($D8,licbarque97,3))</f>
        <v/>
      </c>
      <c r="L8" s="31" t="str">
        <f>IF(D8="","",VLOOKUP(D8,licbarque97,6))</f>
        <v/>
      </c>
      <c r="M8" s="31" t="str">
        <f t="shared" si="0"/>
        <v/>
      </c>
      <c r="N8" s="31" t="str">
        <f t="shared" si="0"/>
        <v/>
      </c>
      <c r="O8" s="31" t="str">
        <f t="shared" si="0"/>
        <v/>
      </c>
      <c r="P8" s="31" t="str">
        <f t="shared" si="0"/>
        <v/>
      </c>
      <c r="Q8" s="139"/>
      <c r="R8" s="143"/>
      <c r="S8" s="154"/>
    </row>
    <row r="9" spans="1:19" ht="15" customHeight="1" thickBot="1">
      <c r="A9" s="994" t="s">
        <v>508</v>
      </c>
      <c r="B9" s="994"/>
      <c r="C9" s="994"/>
      <c r="D9" s="994"/>
      <c r="E9" s="994"/>
      <c r="F9" s="994"/>
      <c r="G9" s="994"/>
      <c r="H9" s="994"/>
      <c r="I9" s="994"/>
      <c r="J9" s="994"/>
      <c r="K9" s="994"/>
      <c r="L9" s="994"/>
      <c r="M9" s="994"/>
      <c r="N9" s="994"/>
      <c r="O9" s="994"/>
      <c r="P9" s="994"/>
      <c r="Q9" s="994"/>
      <c r="R9" s="995"/>
      <c r="S9" s="155"/>
    </row>
    <row r="10" spans="1:19" ht="15" customHeight="1">
      <c r="A10" s="144"/>
      <c r="B10" s="144"/>
      <c r="C10" s="144"/>
      <c r="D10" s="144"/>
      <c r="E10" s="31" t="str">
        <f>IF($A10="","",VLOOKUP($A10,licbarque97,3))</f>
        <v/>
      </c>
      <c r="F10" s="31" t="str">
        <f>IF(A10="","",VLOOKUP(A10,licbarque97,6))</f>
        <v/>
      </c>
      <c r="G10" s="31" t="str">
        <f>IF($B10="","",VLOOKUP($B10,licbarque97,3))</f>
        <v/>
      </c>
      <c r="H10" s="31" t="str">
        <f>IF(B10="","",VLOOKUP(B10,licbarque97,6))</f>
        <v/>
      </c>
      <c r="I10" s="31" t="str">
        <f>IF($C10="","",VLOOKUP($C10,licbarque97,3))</f>
        <v/>
      </c>
      <c r="J10" s="31" t="str">
        <f>IF(C10="","",VLOOKUP(C10,licbarque97,6))</f>
        <v/>
      </c>
      <c r="K10" s="31" t="str">
        <f>IF($D10="","",VLOOKUP($D10,licbarque97,3))</f>
        <v/>
      </c>
      <c r="L10" s="31" t="str">
        <f>IF(D10="","",VLOOKUP(D10,licbarque97,6))</f>
        <v/>
      </c>
      <c r="M10" s="31" t="str">
        <f t="shared" ref="M10:P14" si="1">IF(A10="","",VLOOKUP(A10,licbarque97,5))</f>
        <v/>
      </c>
      <c r="N10" s="31" t="str">
        <f t="shared" si="1"/>
        <v/>
      </c>
      <c r="O10" s="31" t="str">
        <f t="shared" si="1"/>
        <v/>
      </c>
      <c r="P10" s="31" t="str">
        <f t="shared" si="1"/>
        <v/>
      </c>
      <c r="Q10" s="136"/>
      <c r="R10" s="145"/>
      <c r="S10" s="154"/>
    </row>
    <row r="11" spans="1:19" ht="15" customHeight="1">
      <c r="A11" s="36"/>
      <c r="B11" s="36"/>
      <c r="C11" s="36"/>
      <c r="D11" s="36"/>
      <c r="E11" s="31" t="str">
        <f>IF($A11="","",VLOOKUP($A11,licbarque97,3))</f>
        <v/>
      </c>
      <c r="F11" s="31" t="str">
        <f>IF(A11="","",VLOOKUP(A11,licbarque97,6))</f>
        <v/>
      </c>
      <c r="G11" s="31" t="str">
        <f>IF($B11="","",VLOOKUP($B11,licbarque97,3))</f>
        <v/>
      </c>
      <c r="H11" s="31" t="str">
        <f>IF(B11="","",VLOOKUP(B11,licbarque97,6))</f>
        <v/>
      </c>
      <c r="I11" s="31" t="str">
        <f>IF($C11="","",VLOOKUP($C11,licbarque97,3))</f>
        <v/>
      </c>
      <c r="J11" s="31" t="str">
        <f>IF(C11="","",VLOOKUP(C11,licbarque97,6))</f>
        <v/>
      </c>
      <c r="K11" s="31" t="str">
        <f>IF($D11="","",VLOOKUP($D11,licbarque97,3))</f>
        <v/>
      </c>
      <c r="L11" s="31" t="str">
        <f>IF(D11="","",VLOOKUP(D11,licbarque97,6))</f>
        <v/>
      </c>
      <c r="M11" s="31" t="str">
        <f t="shared" si="1"/>
        <v/>
      </c>
      <c r="N11" s="31" t="str">
        <f t="shared" si="1"/>
        <v/>
      </c>
      <c r="O11" s="31" t="str">
        <f t="shared" si="1"/>
        <v/>
      </c>
      <c r="P11" s="31" t="str">
        <f t="shared" si="1"/>
        <v/>
      </c>
      <c r="Q11" s="138"/>
      <c r="R11" s="141"/>
      <c r="S11" s="154"/>
    </row>
    <row r="12" spans="1:19" ht="15" customHeight="1">
      <c r="A12" s="36"/>
      <c r="B12" s="36"/>
      <c r="C12" s="36"/>
      <c r="D12" s="36"/>
      <c r="E12" s="31" t="str">
        <f>IF($A12="","",VLOOKUP($A12,licbarque97,3))</f>
        <v/>
      </c>
      <c r="F12" s="31" t="str">
        <f>IF(A12="","",VLOOKUP(A12,licbarque97,6))</f>
        <v/>
      </c>
      <c r="G12" s="31" t="str">
        <f>IF($B12="","",VLOOKUP($B12,licbarque97,3))</f>
        <v/>
      </c>
      <c r="H12" s="31" t="str">
        <f>IF(B12="","",VLOOKUP(B12,licbarque97,6))</f>
        <v/>
      </c>
      <c r="I12" s="31" t="str">
        <f>IF($C12="","",VLOOKUP($C12,licbarque97,3))</f>
        <v/>
      </c>
      <c r="J12" s="31" t="str">
        <f>IF(C12="","",VLOOKUP(C12,licbarque97,6))</f>
        <v/>
      </c>
      <c r="K12" s="31" t="str">
        <f>IF($D12="","",VLOOKUP($D12,licbarque97,3))</f>
        <v/>
      </c>
      <c r="L12" s="31" t="str">
        <f>IF(D12="","",VLOOKUP(D12,licbarque97,6))</f>
        <v/>
      </c>
      <c r="M12" s="31" t="str">
        <f t="shared" si="1"/>
        <v/>
      </c>
      <c r="N12" s="31" t="str">
        <f t="shared" si="1"/>
        <v/>
      </c>
      <c r="O12" s="31" t="str">
        <f t="shared" si="1"/>
        <v/>
      </c>
      <c r="P12" s="31" t="str">
        <f t="shared" si="1"/>
        <v/>
      </c>
      <c r="Q12" s="138"/>
      <c r="R12" s="141"/>
      <c r="S12" s="154"/>
    </row>
    <row r="13" spans="1:19" ht="15" customHeight="1">
      <c r="A13" s="36"/>
      <c r="B13" s="36"/>
      <c r="C13" s="36"/>
      <c r="D13" s="36"/>
      <c r="E13" s="31" t="str">
        <f>IF($A13="","",VLOOKUP($A13,licbarque97,3))</f>
        <v/>
      </c>
      <c r="F13" s="31" t="str">
        <f>IF(A13="","",VLOOKUP(A13,licbarque97,6))</f>
        <v/>
      </c>
      <c r="G13" s="31" t="str">
        <f>IF($B13="","",VLOOKUP($B13,licbarque97,3))</f>
        <v/>
      </c>
      <c r="H13" s="31" t="str">
        <f>IF(B13="","",VLOOKUP(B13,licbarque97,6))</f>
        <v/>
      </c>
      <c r="I13" s="31" t="str">
        <f>IF($C13="","",VLOOKUP($C13,licbarque97,3))</f>
        <v/>
      </c>
      <c r="J13" s="31" t="str">
        <f>IF(C13="","",VLOOKUP(C13,licbarque97,6))</f>
        <v/>
      </c>
      <c r="K13" s="31" t="str">
        <f>IF($D13="","",VLOOKUP($D13,licbarque97,3))</f>
        <v/>
      </c>
      <c r="L13" s="31" t="str">
        <f>IF(D13="","",VLOOKUP(D13,licbarque97,6))</f>
        <v/>
      </c>
      <c r="M13" s="31" t="str">
        <f t="shared" si="1"/>
        <v/>
      </c>
      <c r="N13" s="31" t="str">
        <f t="shared" si="1"/>
        <v/>
      </c>
      <c r="O13" s="31" t="str">
        <f t="shared" si="1"/>
        <v/>
      </c>
      <c r="P13" s="31" t="str">
        <f t="shared" si="1"/>
        <v/>
      </c>
      <c r="Q13" s="138"/>
      <c r="R13" s="141"/>
      <c r="S13" s="154"/>
    </row>
    <row r="14" spans="1:19" ht="15" customHeight="1" thickBot="1">
      <c r="A14" s="142"/>
      <c r="B14" s="142"/>
      <c r="C14" s="142"/>
      <c r="D14" s="142"/>
      <c r="E14" s="31" t="str">
        <f>IF($A14="","",VLOOKUP($A14,licbarque97,3))</f>
        <v/>
      </c>
      <c r="F14" s="31" t="str">
        <f>IF(A14="","",VLOOKUP(A14,licbarque97,6))</f>
        <v/>
      </c>
      <c r="G14" s="31" t="str">
        <f>IF($B14="","",VLOOKUP($B14,licbarque97,3))</f>
        <v/>
      </c>
      <c r="H14" s="31" t="str">
        <f>IF(B14="","",VLOOKUP(B14,licbarque97,6))</f>
        <v/>
      </c>
      <c r="I14" s="31" t="str">
        <f>IF($C14="","",VLOOKUP($C14,licbarque97,3))</f>
        <v/>
      </c>
      <c r="J14" s="31" t="str">
        <f>IF(C14="","",VLOOKUP(C14,licbarque97,6))</f>
        <v/>
      </c>
      <c r="K14" s="31" t="str">
        <f>IF($D14="","",VLOOKUP($D14,licbarque97,3))</f>
        <v/>
      </c>
      <c r="L14" s="31" t="str">
        <f>IF(D14="","",VLOOKUP(D14,licbarque97,6))</f>
        <v/>
      </c>
      <c r="M14" s="31" t="str">
        <f t="shared" si="1"/>
        <v/>
      </c>
      <c r="N14" s="31" t="str">
        <f t="shared" si="1"/>
        <v/>
      </c>
      <c r="O14" s="31" t="str">
        <f t="shared" si="1"/>
        <v/>
      </c>
      <c r="P14" s="31" t="str">
        <f t="shared" si="1"/>
        <v/>
      </c>
      <c r="Q14" s="139"/>
      <c r="R14" s="143"/>
      <c r="S14" s="154"/>
    </row>
    <row r="15" spans="1:19" ht="15" customHeight="1" thickBot="1">
      <c r="A15" s="994" t="s">
        <v>509</v>
      </c>
      <c r="B15" s="994"/>
      <c r="C15" s="994"/>
      <c r="D15" s="994"/>
      <c r="E15" s="994"/>
      <c r="F15" s="994"/>
      <c r="G15" s="994"/>
      <c r="H15" s="994"/>
      <c r="I15" s="994"/>
      <c r="J15" s="994"/>
      <c r="K15" s="994"/>
      <c r="L15" s="994"/>
      <c r="M15" s="994"/>
      <c r="N15" s="994"/>
      <c r="O15" s="994"/>
      <c r="P15" s="994"/>
      <c r="Q15" s="994"/>
      <c r="R15" s="995"/>
      <c r="S15" s="155"/>
    </row>
    <row r="16" spans="1:19" ht="15" customHeight="1">
      <c r="A16" s="144"/>
      <c r="B16" s="144"/>
      <c r="C16" s="144"/>
      <c r="D16" s="144"/>
      <c r="E16" s="31" t="str">
        <f>IF($A16="","",VLOOKUP($A16,licbarque97,3))</f>
        <v/>
      </c>
      <c r="F16" s="31" t="str">
        <f>IF(A16="","",VLOOKUP(A16,licbarque97,6))</f>
        <v/>
      </c>
      <c r="G16" s="31" t="str">
        <f>IF($B16="","",VLOOKUP($B16,licbarque97,3))</f>
        <v/>
      </c>
      <c r="H16" s="31" t="str">
        <f>IF(B16="","",VLOOKUP(B16,licbarque97,6))</f>
        <v/>
      </c>
      <c r="I16" s="31" t="str">
        <f>IF($C16="","",VLOOKUP($C16,licbarque97,3))</f>
        <v/>
      </c>
      <c r="J16" s="31" t="str">
        <f>IF(C16="","",VLOOKUP(C16,licbarque97,6))</f>
        <v/>
      </c>
      <c r="K16" s="31" t="str">
        <f>IF($D16="","",VLOOKUP($D16,licbarque97,3))</f>
        <v/>
      </c>
      <c r="L16" s="31" t="str">
        <f>IF(D16="","",VLOOKUP(D16,licbarque97,6))</f>
        <v/>
      </c>
      <c r="M16" s="31" t="str">
        <f t="shared" ref="M16:P19" si="2">IF(A16="","",VLOOKUP(A16,licbarque97,5))</f>
        <v/>
      </c>
      <c r="N16" s="31" t="str">
        <f t="shared" si="2"/>
        <v/>
      </c>
      <c r="O16" s="31" t="str">
        <f t="shared" si="2"/>
        <v/>
      </c>
      <c r="P16" s="31" t="str">
        <f t="shared" si="2"/>
        <v/>
      </c>
      <c r="Q16" s="136"/>
      <c r="R16" s="145"/>
      <c r="S16" s="154"/>
    </row>
    <row r="17" spans="1:19" ht="15" customHeight="1">
      <c r="A17" s="36"/>
      <c r="B17" s="36"/>
      <c r="C17" s="36"/>
      <c r="D17" s="36"/>
      <c r="E17" s="31" t="str">
        <f>IF($A17="","",VLOOKUP($A17,licbarque97,3))</f>
        <v/>
      </c>
      <c r="F17" s="31" t="str">
        <f>IF(A17="","",VLOOKUP(A17,licbarque97,6))</f>
        <v/>
      </c>
      <c r="G17" s="31" t="str">
        <f>IF($B17="","",VLOOKUP($B17,licbarque97,3))</f>
        <v/>
      </c>
      <c r="H17" s="31" t="str">
        <f>IF(B17="","",VLOOKUP(B17,licbarque97,6))</f>
        <v/>
      </c>
      <c r="I17" s="31" t="str">
        <f>IF($C17="","",VLOOKUP($C17,licbarque97,3))</f>
        <v/>
      </c>
      <c r="J17" s="31" t="str">
        <f>IF(C17="","",VLOOKUP(C17,licbarque97,6))</f>
        <v/>
      </c>
      <c r="K17" s="31" t="str">
        <f>IF($D17="","",VLOOKUP($D17,licbarque97,3))</f>
        <v/>
      </c>
      <c r="L17" s="31" t="str">
        <f>IF(D17="","",VLOOKUP(D17,licbarque97,6))</f>
        <v/>
      </c>
      <c r="M17" s="31" t="str">
        <f t="shared" si="2"/>
        <v/>
      </c>
      <c r="N17" s="31" t="str">
        <f t="shared" si="2"/>
        <v/>
      </c>
      <c r="O17" s="31" t="str">
        <f t="shared" si="2"/>
        <v/>
      </c>
      <c r="P17" s="31" t="str">
        <f t="shared" si="2"/>
        <v/>
      </c>
      <c r="Q17" s="138"/>
      <c r="R17" s="141"/>
      <c r="S17" s="154"/>
    </row>
    <row r="18" spans="1:19" ht="15" customHeight="1">
      <c r="A18" s="36"/>
      <c r="B18" s="36"/>
      <c r="C18" s="36"/>
      <c r="D18" s="36"/>
      <c r="E18" s="31" t="str">
        <f>IF($A18="","",VLOOKUP($A18,licbarque97,3))</f>
        <v/>
      </c>
      <c r="F18" s="31" t="str">
        <f>IF(A18="","",VLOOKUP(A18,licbarque97,6))</f>
        <v/>
      </c>
      <c r="G18" s="31" t="str">
        <f>IF($B18="","",VLOOKUP($B18,licbarque97,3))</f>
        <v/>
      </c>
      <c r="H18" s="31" t="str">
        <f>IF(B18="","",VLOOKUP(B18,licbarque97,6))</f>
        <v/>
      </c>
      <c r="I18" s="31" t="str">
        <f>IF($C18="","",VLOOKUP($C18,licbarque97,3))</f>
        <v/>
      </c>
      <c r="J18" s="31" t="str">
        <f>IF(C18="","",VLOOKUP(C18,licbarque97,6))</f>
        <v/>
      </c>
      <c r="K18" s="31" t="str">
        <f>IF($D18="","",VLOOKUP($D18,licbarque97,3))</f>
        <v/>
      </c>
      <c r="L18" s="31" t="str">
        <f>IF(D18="","",VLOOKUP(D18,licbarque97,6))</f>
        <v/>
      </c>
      <c r="M18" s="31" t="str">
        <f t="shared" si="2"/>
        <v/>
      </c>
      <c r="N18" s="31" t="str">
        <f t="shared" si="2"/>
        <v/>
      </c>
      <c r="O18" s="31" t="str">
        <f t="shared" si="2"/>
        <v/>
      </c>
      <c r="P18" s="31" t="str">
        <f t="shared" si="2"/>
        <v/>
      </c>
      <c r="Q18" s="138"/>
      <c r="R18" s="141"/>
      <c r="S18" s="154"/>
    </row>
    <row r="19" spans="1:19" ht="15" customHeight="1" thickBot="1">
      <c r="A19" s="142"/>
      <c r="B19" s="142"/>
      <c r="C19" s="142"/>
      <c r="D19" s="142"/>
      <c r="E19" s="31" t="str">
        <f>IF($A19="","",VLOOKUP($A19,licbarque97,3))</f>
        <v/>
      </c>
      <c r="F19" s="31" t="str">
        <f>IF(A19="","",VLOOKUP(A19,licbarque97,6))</f>
        <v/>
      </c>
      <c r="G19" s="31" t="str">
        <f>IF($B19="","",VLOOKUP($B19,licbarque97,3))</f>
        <v/>
      </c>
      <c r="H19" s="31" t="str">
        <f>IF(B19="","",VLOOKUP(B19,licbarque97,6))</f>
        <v/>
      </c>
      <c r="I19" s="31" t="str">
        <f>IF($C19="","",VLOOKUP($C19,licbarque97,3))</f>
        <v/>
      </c>
      <c r="J19" s="31" t="str">
        <f>IF(C19="","",VLOOKUP(C19,licbarque97,6))</f>
        <v/>
      </c>
      <c r="K19" s="31" t="str">
        <f>IF($D19="","",VLOOKUP($D19,licbarque97,3))</f>
        <v/>
      </c>
      <c r="L19" s="31" t="str">
        <f>IF(D19="","",VLOOKUP(D19,licbarque97,6))</f>
        <v/>
      </c>
      <c r="M19" s="31" t="str">
        <f t="shared" si="2"/>
        <v/>
      </c>
      <c r="N19" s="31" t="str">
        <f t="shared" si="2"/>
        <v/>
      </c>
      <c r="O19" s="31" t="str">
        <f t="shared" si="2"/>
        <v/>
      </c>
      <c r="P19" s="31" t="str">
        <f t="shared" si="2"/>
        <v/>
      </c>
      <c r="Q19" s="139"/>
      <c r="R19" s="143"/>
      <c r="S19" s="154"/>
    </row>
    <row r="20" spans="1:19" ht="25.5" customHeight="1" thickBot="1">
      <c r="A20" s="994" t="s">
        <v>510</v>
      </c>
      <c r="B20" s="994"/>
      <c r="C20" s="994"/>
      <c r="D20" s="994"/>
      <c r="E20" s="994"/>
      <c r="F20" s="994"/>
      <c r="G20" s="994"/>
      <c r="H20" s="994"/>
      <c r="I20" s="994"/>
      <c r="J20" s="994"/>
      <c r="K20" s="994"/>
      <c r="L20" s="994"/>
      <c r="M20" s="994"/>
      <c r="N20" s="994"/>
      <c r="O20" s="994"/>
      <c r="P20" s="994"/>
      <c r="Q20" s="994"/>
      <c r="R20" s="995"/>
      <c r="S20" s="155"/>
    </row>
    <row r="21" spans="1:19" ht="15" customHeight="1">
      <c r="A21" s="144"/>
      <c r="B21" s="144"/>
      <c r="C21" s="144"/>
      <c r="D21" s="144"/>
      <c r="E21" s="31" t="str">
        <f>IF($A21="","",VLOOKUP($A21,licbarque97,3))</f>
        <v/>
      </c>
      <c r="F21" s="31" t="str">
        <f>IF(A21="","",VLOOKUP(A21,licbarque97,6))</f>
        <v/>
      </c>
      <c r="G21" s="31" t="str">
        <f>IF($B21="","",VLOOKUP($B21,licbarque97,3))</f>
        <v/>
      </c>
      <c r="H21" s="31" t="str">
        <f>IF(B21="","",VLOOKUP(B21,licbarque97,6))</f>
        <v/>
      </c>
      <c r="I21" s="31" t="str">
        <f>IF($C21="","",VLOOKUP($C21,licbarque97,3))</f>
        <v/>
      </c>
      <c r="J21" s="31" t="str">
        <f>IF(C21="","",VLOOKUP(C21,licbarque97,6))</f>
        <v/>
      </c>
      <c r="K21" s="31" t="str">
        <f>IF($D21="","",VLOOKUP($D21,licbarque97,3))</f>
        <v/>
      </c>
      <c r="L21" s="31" t="str">
        <f>IF(D21="","",VLOOKUP(D21,licbarque97,6))</f>
        <v/>
      </c>
      <c r="M21" s="31" t="str">
        <f t="shared" ref="M21:P25" si="3">IF(A21="","",VLOOKUP(A21,licbarque97,5))</f>
        <v/>
      </c>
      <c r="N21" s="31" t="str">
        <f t="shared" si="3"/>
        <v/>
      </c>
      <c r="O21" s="31" t="str">
        <f t="shared" si="3"/>
        <v/>
      </c>
      <c r="P21" s="31" t="str">
        <f t="shared" si="3"/>
        <v/>
      </c>
      <c r="Q21" s="146"/>
      <c r="R21" s="145"/>
      <c r="S21" s="154"/>
    </row>
    <row r="22" spans="1:19" ht="15" customHeight="1">
      <c r="A22" s="36"/>
      <c r="B22" s="36"/>
      <c r="C22" s="36"/>
      <c r="D22" s="36"/>
      <c r="E22" s="31" t="str">
        <f>IF($A22="","",VLOOKUP($A22,licbarque97,3))</f>
        <v/>
      </c>
      <c r="F22" s="31" t="str">
        <f>IF(A22="","",VLOOKUP(A22,licbarque97,6))</f>
        <v/>
      </c>
      <c r="G22" s="31" t="str">
        <f>IF($B22="","",VLOOKUP($B22,licbarque97,3))</f>
        <v/>
      </c>
      <c r="H22" s="31" t="str">
        <f>IF(B22="","",VLOOKUP(B22,licbarque97,6))</f>
        <v/>
      </c>
      <c r="I22" s="31" t="str">
        <f>IF($C22="","",VLOOKUP($C22,licbarque97,3))</f>
        <v/>
      </c>
      <c r="J22" s="31" t="str">
        <f>IF(C22="","",VLOOKUP(C22,licbarque97,6))</f>
        <v/>
      </c>
      <c r="K22" s="31" t="str">
        <f>IF($D22="","",VLOOKUP($D22,licbarque97,3))</f>
        <v/>
      </c>
      <c r="L22" s="31" t="str">
        <f>IF(D22="","",VLOOKUP(D22,licbarque97,6))</f>
        <v/>
      </c>
      <c r="M22" s="31" t="str">
        <f t="shared" si="3"/>
        <v/>
      </c>
      <c r="N22" s="31" t="str">
        <f t="shared" si="3"/>
        <v/>
      </c>
      <c r="O22" s="31" t="str">
        <f t="shared" si="3"/>
        <v/>
      </c>
      <c r="P22" s="31" t="str">
        <f t="shared" si="3"/>
        <v/>
      </c>
      <c r="Q22" s="147"/>
      <c r="R22" s="141"/>
      <c r="S22" s="154"/>
    </row>
    <row r="23" spans="1:19" ht="15" customHeight="1">
      <c r="A23" s="36"/>
      <c r="B23" s="36"/>
      <c r="C23" s="36"/>
      <c r="D23" s="36"/>
      <c r="E23" s="31" t="str">
        <f>IF($A23="","",VLOOKUP($A23,licbarque97,3))</f>
        <v/>
      </c>
      <c r="F23" s="31" t="str">
        <f>IF(A23="","",VLOOKUP(A23,licbarque97,6))</f>
        <v/>
      </c>
      <c r="G23" s="31" t="str">
        <f>IF($B23="","",VLOOKUP($B23,licbarque97,3))</f>
        <v/>
      </c>
      <c r="H23" s="31" t="str">
        <f>IF(B23="","",VLOOKUP(B23,licbarque97,6))</f>
        <v/>
      </c>
      <c r="I23" s="31" t="str">
        <f>IF($C23="","",VLOOKUP($C23,licbarque97,3))</f>
        <v/>
      </c>
      <c r="J23" s="31" t="str">
        <f>IF(C23="","",VLOOKUP(C23,licbarque97,6))</f>
        <v/>
      </c>
      <c r="K23" s="31" t="str">
        <f>IF($D23="","",VLOOKUP($D23,licbarque97,3))</f>
        <v/>
      </c>
      <c r="L23" s="31" t="str">
        <f>IF(D23="","",VLOOKUP(D23,licbarque97,6))</f>
        <v/>
      </c>
      <c r="M23" s="31" t="str">
        <f t="shared" si="3"/>
        <v/>
      </c>
      <c r="N23" s="31" t="str">
        <f t="shared" si="3"/>
        <v/>
      </c>
      <c r="O23" s="31" t="str">
        <f t="shared" si="3"/>
        <v/>
      </c>
      <c r="P23" s="31" t="str">
        <f t="shared" si="3"/>
        <v/>
      </c>
      <c r="Q23" s="147"/>
      <c r="R23" s="141"/>
      <c r="S23" s="154"/>
    </row>
    <row r="24" spans="1:19" ht="15" customHeight="1">
      <c r="A24" s="36"/>
      <c r="B24" s="36"/>
      <c r="C24" s="36"/>
      <c r="D24" s="36"/>
      <c r="E24" s="31" t="str">
        <f>IF($A24="","",VLOOKUP($A24,licbarque97,3))</f>
        <v/>
      </c>
      <c r="F24" s="31" t="str">
        <f>IF(A24="","",VLOOKUP(A24,licbarque97,6))</f>
        <v/>
      </c>
      <c r="G24" s="31" t="str">
        <f>IF($B24="","",VLOOKUP($B24,licbarque97,3))</f>
        <v/>
      </c>
      <c r="H24" s="31" t="str">
        <f>IF(B24="","",VLOOKUP(B24,licbarque97,6))</f>
        <v/>
      </c>
      <c r="I24" s="31" t="str">
        <f>IF($C24="","",VLOOKUP($C24,licbarque97,3))</f>
        <v/>
      </c>
      <c r="J24" s="31" t="str">
        <f>IF(C24="","",VLOOKUP(C24,licbarque97,6))</f>
        <v/>
      </c>
      <c r="K24" s="31" t="str">
        <f>IF($D24="","",VLOOKUP($D24,licbarque97,3))</f>
        <v/>
      </c>
      <c r="L24" s="31" t="str">
        <f>IF(D24="","",VLOOKUP(D24,licbarque97,6))</f>
        <v/>
      </c>
      <c r="M24" s="31" t="str">
        <f t="shared" si="3"/>
        <v/>
      </c>
      <c r="N24" s="31" t="str">
        <f t="shared" si="3"/>
        <v/>
      </c>
      <c r="O24" s="31" t="str">
        <f t="shared" si="3"/>
        <v/>
      </c>
      <c r="P24" s="31" t="str">
        <f t="shared" si="3"/>
        <v/>
      </c>
      <c r="Q24" s="147"/>
      <c r="R24" s="141"/>
      <c r="S24" s="154"/>
    </row>
    <row r="25" spans="1:19" ht="15" customHeight="1" thickBot="1">
      <c r="A25" s="142"/>
      <c r="B25" s="142"/>
      <c r="C25" s="142"/>
      <c r="D25" s="142"/>
      <c r="E25" s="31" t="str">
        <f>IF($A25="","",VLOOKUP($A25,licbarque97,3))</f>
        <v/>
      </c>
      <c r="F25" s="31" t="str">
        <f>IF(A25="","",VLOOKUP(A25,licbarque97,6))</f>
        <v/>
      </c>
      <c r="G25" s="31" t="str">
        <f>IF($B25="","",VLOOKUP($B25,licbarque97,3))</f>
        <v/>
      </c>
      <c r="H25" s="31" t="str">
        <f>IF(B25="","",VLOOKUP(B25,licbarque97,6))</f>
        <v/>
      </c>
      <c r="I25" s="31" t="str">
        <f>IF($C25="","",VLOOKUP($C25,licbarque97,3))</f>
        <v/>
      </c>
      <c r="J25" s="31" t="str">
        <f>IF(C25="","",VLOOKUP(C25,licbarque97,6))</f>
        <v/>
      </c>
      <c r="K25" s="31" t="str">
        <f>IF($D25="","",VLOOKUP($D25,licbarque97,3))</f>
        <v/>
      </c>
      <c r="L25" s="31" t="str">
        <f>IF(D25="","",VLOOKUP(D25,licbarque97,6))</f>
        <v/>
      </c>
      <c r="M25" s="31" t="str">
        <f t="shared" si="3"/>
        <v/>
      </c>
      <c r="N25" s="31" t="str">
        <f t="shared" si="3"/>
        <v/>
      </c>
      <c r="O25" s="31" t="str">
        <f t="shared" si="3"/>
        <v/>
      </c>
      <c r="P25" s="31" t="str">
        <f t="shared" si="3"/>
        <v/>
      </c>
      <c r="Q25" s="148"/>
      <c r="R25" s="143"/>
      <c r="S25" s="154"/>
    </row>
    <row r="26" spans="1:19" ht="15" customHeight="1" thickBot="1">
      <c r="A26" s="994" t="s">
        <v>512</v>
      </c>
      <c r="B26" s="994"/>
      <c r="C26" s="994"/>
      <c r="D26" s="994"/>
      <c r="E26" s="994"/>
      <c r="F26" s="994"/>
      <c r="G26" s="994"/>
      <c r="H26" s="994"/>
      <c r="I26" s="994"/>
      <c r="J26" s="994"/>
      <c r="K26" s="994"/>
      <c r="L26" s="994"/>
      <c r="M26" s="994"/>
      <c r="N26" s="994"/>
      <c r="O26" s="994"/>
      <c r="P26" s="994"/>
      <c r="Q26" s="994"/>
      <c r="R26" s="995"/>
      <c r="S26" s="155"/>
    </row>
    <row r="27" spans="1:19" ht="15" customHeight="1">
      <c r="A27" s="144"/>
      <c r="B27" s="144"/>
      <c r="C27" s="144"/>
      <c r="D27" s="144"/>
      <c r="E27" s="31" t="str">
        <f>IF($A27="","",VLOOKUP($A27,licbarque97,3))</f>
        <v/>
      </c>
      <c r="F27" s="31" t="str">
        <f>IF(A27="","",VLOOKUP(A27,licbarque97,6))</f>
        <v/>
      </c>
      <c r="G27" s="31" t="str">
        <f>IF($B27="","",VLOOKUP($B27,licbarque97,3))</f>
        <v/>
      </c>
      <c r="H27" s="31" t="str">
        <f>IF(B27="","",VLOOKUP(B27,licbarque97,6))</f>
        <v/>
      </c>
      <c r="I27" s="31" t="str">
        <f>IF($C27="","",VLOOKUP($C27,licbarque97,3))</f>
        <v/>
      </c>
      <c r="J27" s="31" t="str">
        <f>IF(C27="","",VLOOKUP(C27,licbarque97,6))</f>
        <v/>
      </c>
      <c r="K27" s="31" t="str">
        <f>IF($D27="","",VLOOKUP($D27,licbarque97,3))</f>
        <v/>
      </c>
      <c r="L27" s="31" t="str">
        <f>IF(D27="","",VLOOKUP(D27,licbarque97,6))</f>
        <v/>
      </c>
      <c r="M27" s="31" t="str">
        <f t="shared" ref="M27:P30" si="4">IF(A27="","",VLOOKUP(A27,licbarque97,5))</f>
        <v/>
      </c>
      <c r="N27" s="31" t="str">
        <f t="shared" si="4"/>
        <v/>
      </c>
      <c r="O27" s="31" t="str">
        <f t="shared" si="4"/>
        <v/>
      </c>
      <c r="P27" s="31" t="str">
        <f t="shared" si="4"/>
        <v/>
      </c>
      <c r="Q27" s="136"/>
      <c r="R27" s="145"/>
      <c r="S27" s="154"/>
    </row>
    <row r="28" spans="1:19" ht="15" customHeight="1">
      <c r="A28" s="36"/>
      <c r="B28" s="36"/>
      <c r="C28" s="36"/>
      <c r="D28" s="36"/>
      <c r="E28" s="31" t="str">
        <f>IF($A28="","",VLOOKUP($A28,licbarque97,3))</f>
        <v/>
      </c>
      <c r="F28" s="31" t="str">
        <f>IF(A28="","",VLOOKUP(A28,licbarque97,6))</f>
        <v/>
      </c>
      <c r="G28" s="31" t="str">
        <f>IF($B28="","",VLOOKUP($B28,licbarque97,3))</f>
        <v/>
      </c>
      <c r="H28" s="31" t="str">
        <f>IF(B28="","",VLOOKUP(B28,licbarque97,6))</f>
        <v/>
      </c>
      <c r="I28" s="31" t="str">
        <f>IF($C28="","",VLOOKUP($C28,licbarque97,3))</f>
        <v/>
      </c>
      <c r="J28" s="31" t="str">
        <f>IF(C28="","",VLOOKUP(C28,licbarque97,6))</f>
        <v/>
      </c>
      <c r="K28" s="31" t="str">
        <f>IF($D28="","",VLOOKUP($D28,licbarque97,3))</f>
        <v/>
      </c>
      <c r="L28" s="31" t="str">
        <f>IF(D28="","",VLOOKUP(D28,licbarque97,6))</f>
        <v/>
      </c>
      <c r="M28" s="31" t="str">
        <f t="shared" si="4"/>
        <v/>
      </c>
      <c r="N28" s="31" t="str">
        <f t="shared" si="4"/>
        <v/>
      </c>
      <c r="O28" s="31" t="str">
        <f t="shared" si="4"/>
        <v/>
      </c>
      <c r="P28" s="31" t="str">
        <f t="shared" si="4"/>
        <v/>
      </c>
      <c r="Q28" s="138"/>
      <c r="R28" s="141"/>
      <c r="S28" s="154"/>
    </row>
    <row r="29" spans="1:19" ht="15" customHeight="1">
      <c r="A29" s="36"/>
      <c r="B29" s="36"/>
      <c r="C29" s="36"/>
      <c r="D29" s="36"/>
      <c r="E29" s="31" t="str">
        <f>IF($A29="","",VLOOKUP($A29,licbarque97,3))</f>
        <v/>
      </c>
      <c r="F29" s="31" t="str">
        <f>IF(A29="","",VLOOKUP(A29,licbarque97,6))</f>
        <v/>
      </c>
      <c r="G29" s="31" t="str">
        <f>IF($B29="","",VLOOKUP($B29,licbarque97,3))</f>
        <v/>
      </c>
      <c r="H29" s="31" t="str">
        <f>IF(B29="","",VLOOKUP(B29,licbarque97,6))</f>
        <v/>
      </c>
      <c r="I29" s="31" t="str">
        <f>IF($C29="","",VLOOKUP($C29,licbarque97,3))</f>
        <v/>
      </c>
      <c r="J29" s="31" t="str">
        <f>IF(C29="","",VLOOKUP(C29,licbarque97,6))</f>
        <v/>
      </c>
      <c r="K29" s="31" t="str">
        <f>IF($D29="","",VLOOKUP($D29,licbarque97,3))</f>
        <v/>
      </c>
      <c r="L29" s="31" t="str">
        <f>IF(D29="","",VLOOKUP(D29,licbarque97,6))</f>
        <v/>
      </c>
      <c r="M29" s="31" t="str">
        <f t="shared" si="4"/>
        <v/>
      </c>
      <c r="N29" s="31" t="str">
        <f t="shared" si="4"/>
        <v/>
      </c>
      <c r="O29" s="31" t="str">
        <f t="shared" si="4"/>
        <v/>
      </c>
      <c r="P29" s="31" t="str">
        <f t="shared" si="4"/>
        <v/>
      </c>
      <c r="Q29" s="138"/>
      <c r="R29" s="141"/>
      <c r="S29" s="154"/>
    </row>
    <row r="30" spans="1:19" ht="15" customHeight="1" thickBot="1">
      <c r="A30" s="142"/>
      <c r="B30" s="142"/>
      <c r="C30" s="142"/>
      <c r="D30" s="142"/>
      <c r="E30" s="31" t="str">
        <f>IF($A30="","",VLOOKUP($A30,licbarque97,3))</f>
        <v/>
      </c>
      <c r="F30" s="31" t="str">
        <f>IF(A30="","",VLOOKUP(A30,licbarque97,6))</f>
        <v/>
      </c>
      <c r="G30" s="31" t="str">
        <f>IF($B30="","",VLOOKUP($B30,licbarque97,3))</f>
        <v/>
      </c>
      <c r="H30" s="31" t="str">
        <f>IF(B30="","",VLOOKUP(B30,licbarque97,6))</f>
        <v/>
      </c>
      <c r="I30" s="31" t="str">
        <f>IF($C30="","",VLOOKUP($C30,licbarque97,3))</f>
        <v/>
      </c>
      <c r="J30" s="31" t="str">
        <f>IF(C30="","",VLOOKUP(C30,licbarque97,6))</f>
        <v/>
      </c>
      <c r="K30" s="31" t="str">
        <f>IF($D30="","",VLOOKUP($D30,licbarque97,3))</f>
        <v/>
      </c>
      <c r="L30" s="31" t="str">
        <f>IF(D30="","",VLOOKUP(D30,licbarque97,6))</f>
        <v/>
      </c>
      <c r="M30" s="31" t="str">
        <f t="shared" si="4"/>
        <v/>
      </c>
      <c r="N30" s="31" t="str">
        <f t="shared" si="4"/>
        <v/>
      </c>
      <c r="O30" s="31" t="str">
        <f t="shared" si="4"/>
        <v/>
      </c>
      <c r="P30" s="31" t="str">
        <f t="shared" si="4"/>
        <v/>
      </c>
      <c r="Q30" s="139"/>
      <c r="R30" s="143"/>
      <c r="S30" s="154"/>
    </row>
    <row r="31" spans="1:19" ht="15" customHeight="1" thickBot="1">
      <c r="A31" s="994" t="s">
        <v>513</v>
      </c>
      <c r="B31" s="994"/>
      <c r="C31" s="994"/>
      <c r="D31" s="994"/>
      <c r="E31" s="994"/>
      <c r="F31" s="994"/>
      <c r="G31" s="994"/>
      <c r="H31" s="994"/>
      <c r="I31" s="994"/>
      <c r="J31" s="994"/>
      <c r="K31" s="994"/>
      <c r="L31" s="994"/>
      <c r="M31" s="994"/>
      <c r="N31" s="994"/>
      <c r="O31" s="994"/>
      <c r="P31" s="994"/>
      <c r="Q31" s="994"/>
      <c r="R31" s="995"/>
      <c r="S31" s="155"/>
    </row>
    <row r="32" spans="1:19" ht="15" customHeight="1">
      <c r="A32" s="144"/>
      <c r="B32" s="144"/>
      <c r="C32" s="144"/>
      <c r="D32" s="144"/>
      <c r="E32" s="31" t="str">
        <f t="shared" ref="E32:E37" si="5">IF($A32="","",VLOOKUP($A32,licbarque97,3))</f>
        <v/>
      </c>
      <c r="F32" s="31" t="str">
        <f t="shared" ref="F32:F37" si="6">IF(A32="","",VLOOKUP(A32,licbarque97,6))</f>
        <v/>
      </c>
      <c r="G32" s="31" t="str">
        <f t="shared" ref="G32:G37" si="7">IF($B32="","",VLOOKUP($B32,licbarque97,3))</f>
        <v/>
      </c>
      <c r="H32" s="31" t="str">
        <f t="shared" ref="H32:H37" si="8">IF(B32="","",VLOOKUP(B32,licbarque97,6))</f>
        <v/>
      </c>
      <c r="I32" s="31" t="str">
        <f t="shared" ref="I32:I37" si="9">IF($C32="","",VLOOKUP($C32,licbarque97,3))</f>
        <v/>
      </c>
      <c r="J32" s="31" t="str">
        <f t="shared" ref="J32:J37" si="10">IF(C32="","",VLOOKUP(C32,licbarque97,6))</f>
        <v/>
      </c>
      <c r="K32" s="31" t="str">
        <f t="shared" ref="K32:K37" si="11">IF($D32="","",VLOOKUP($D32,licbarque97,3))</f>
        <v/>
      </c>
      <c r="L32" s="31" t="str">
        <f t="shared" ref="L32:L37" si="12">IF(D32="","",VLOOKUP(D32,licbarque97,6))</f>
        <v/>
      </c>
      <c r="M32" s="31" t="str">
        <f t="shared" ref="M32:P37" si="13">IF(A32="","",VLOOKUP(A32,licbarque97,5))</f>
        <v/>
      </c>
      <c r="N32" s="31" t="str">
        <f t="shared" si="13"/>
        <v/>
      </c>
      <c r="O32" s="31" t="str">
        <f t="shared" si="13"/>
        <v/>
      </c>
      <c r="P32" s="31" t="str">
        <f t="shared" si="13"/>
        <v/>
      </c>
      <c r="Q32" s="136"/>
      <c r="R32" s="145"/>
      <c r="S32" s="154"/>
    </row>
    <row r="33" spans="1:19" ht="15" customHeight="1">
      <c r="A33" s="36"/>
      <c r="B33" s="36"/>
      <c r="C33" s="36"/>
      <c r="D33" s="36"/>
      <c r="E33" s="31" t="str">
        <f t="shared" si="5"/>
        <v/>
      </c>
      <c r="F33" s="31" t="str">
        <f t="shared" si="6"/>
        <v/>
      </c>
      <c r="G33" s="31" t="str">
        <f t="shared" si="7"/>
        <v/>
      </c>
      <c r="H33" s="31" t="str">
        <f t="shared" si="8"/>
        <v/>
      </c>
      <c r="I33" s="31" t="str">
        <f t="shared" si="9"/>
        <v/>
      </c>
      <c r="J33" s="31" t="str">
        <f t="shared" si="10"/>
        <v/>
      </c>
      <c r="K33" s="31" t="str">
        <f t="shared" si="11"/>
        <v/>
      </c>
      <c r="L33" s="31" t="str">
        <f t="shared" si="12"/>
        <v/>
      </c>
      <c r="M33" s="31" t="str">
        <f t="shared" si="13"/>
        <v/>
      </c>
      <c r="N33" s="31" t="str">
        <f t="shared" si="13"/>
        <v/>
      </c>
      <c r="O33" s="31" t="str">
        <f t="shared" si="13"/>
        <v/>
      </c>
      <c r="P33" s="31" t="str">
        <f t="shared" si="13"/>
        <v/>
      </c>
      <c r="Q33" s="138"/>
      <c r="R33" s="141"/>
      <c r="S33" s="154"/>
    </row>
    <row r="34" spans="1:19" ht="15" customHeight="1">
      <c r="A34" s="36"/>
      <c r="B34" s="36"/>
      <c r="C34" s="36"/>
      <c r="D34" s="36"/>
      <c r="E34" s="31" t="str">
        <f t="shared" si="5"/>
        <v/>
      </c>
      <c r="F34" s="31" t="str">
        <f t="shared" si="6"/>
        <v/>
      </c>
      <c r="G34" s="31" t="str">
        <f t="shared" si="7"/>
        <v/>
      </c>
      <c r="H34" s="31" t="str">
        <f t="shared" si="8"/>
        <v/>
      </c>
      <c r="I34" s="31" t="str">
        <f t="shared" si="9"/>
        <v/>
      </c>
      <c r="J34" s="31" t="str">
        <f t="shared" si="10"/>
        <v/>
      </c>
      <c r="K34" s="31" t="str">
        <f t="shared" si="11"/>
        <v/>
      </c>
      <c r="L34" s="31" t="str">
        <f t="shared" si="12"/>
        <v/>
      </c>
      <c r="M34" s="31" t="str">
        <f t="shared" si="13"/>
        <v/>
      </c>
      <c r="N34" s="31" t="str">
        <f t="shared" si="13"/>
        <v/>
      </c>
      <c r="O34" s="31" t="str">
        <f t="shared" si="13"/>
        <v/>
      </c>
      <c r="P34" s="31" t="str">
        <f t="shared" si="13"/>
        <v/>
      </c>
      <c r="Q34" s="138"/>
      <c r="R34" s="141"/>
      <c r="S34" s="154"/>
    </row>
    <row r="35" spans="1:19" ht="15" customHeight="1">
      <c r="A35" s="36"/>
      <c r="B35" s="36"/>
      <c r="C35" s="36"/>
      <c r="D35" s="36"/>
      <c r="E35" s="31" t="str">
        <f t="shared" si="5"/>
        <v/>
      </c>
      <c r="F35" s="31" t="str">
        <f t="shared" si="6"/>
        <v/>
      </c>
      <c r="G35" s="31" t="str">
        <f t="shared" si="7"/>
        <v/>
      </c>
      <c r="H35" s="31" t="str">
        <f t="shared" si="8"/>
        <v/>
      </c>
      <c r="I35" s="31" t="str">
        <f t="shared" si="9"/>
        <v/>
      </c>
      <c r="J35" s="31" t="str">
        <f t="shared" si="10"/>
        <v/>
      </c>
      <c r="K35" s="31" t="str">
        <f t="shared" si="11"/>
        <v/>
      </c>
      <c r="L35" s="31" t="str">
        <f t="shared" si="12"/>
        <v/>
      </c>
      <c r="M35" s="31" t="str">
        <f t="shared" si="13"/>
        <v/>
      </c>
      <c r="N35" s="31" t="str">
        <f t="shared" si="13"/>
        <v/>
      </c>
      <c r="O35" s="31" t="str">
        <f t="shared" si="13"/>
        <v/>
      </c>
      <c r="P35" s="31" t="str">
        <f t="shared" si="13"/>
        <v/>
      </c>
      <c r="Q35" s="138"/>
      <c r="R35" s="141"/>
      <c r="S35" s="154"/>
    </row>
    <row r="36" spans="1:19" ht="15" customHeight="1">
      <c r="A36" s="36"/>
      <c r="B36" s="36"/>
      <c r="C36" s="36"/>
      <c r="D36" s="36"/>
      <c r="E36" s="31" t="str">
        <f t="shared" si="5"/>
        <v/>
      </c>
      <c r="F36" s="31" t="str">
        <f t="shared" si="6"/>
        <v/>
      </c>
      <c r="G36" s="31" t="str">
        <f t="shared" si="7"/>
        <v/>
      </c>
      <c r="H36" s="31" t="str">
        <f t="shared" si="8"/>
        <v/>
      </c>
      <c r="I36" s="31" t="str">
        <f t="shared" si="9"/>
        <v/>
      </c>
      <c r="J36" s="31" t="str">
        <f t="shared" si="10"/>
        <v/>
      </c>
      <c r="K36" s="31" t="str">
        <f t="shared" si="11"/>
        <v/>
      </c>
      <c r="L36" s="31" t="str">
        <f t="shared" si="12"/>
        <v/>
      </c>
      <c r="M36" s="31" t="str">
        <f t="shared" si="13"/>
        <v/>
      </c>
      <c r="N36" s="31" t="str">
        <f t="shared" si="13"/>
        <v/>
      </c>
      <c r="O36" s="31" t="str">
        <f t="shared" si="13"/>
        <v/>
      </c>
      <c r="P36" s="31" t="str">
        <f t="shared" si="13"/>
        <v/>
      </c>
      <c r="Q36" s="138"/>
      <c r="R36" s="141"/>
      <c r="S36" s="154"/>
    </row>
    <row r="37" spans="1:19" ht="15" customHeight="1" thickBot="1">
      <c r="A37" s="142"/>
      <c r="B37" s="142"/>
      <c r="C37" s="142"/>
      <c r="D37" s="142"/>
      <c r="E37" s="31" t="str">
        <f t="shared" si="5"/>
        <v/>
      </c>
      <c r="F37" s="31" t="str">
        <f t="shared" si="6"/>
        <v/>
      </c>
      <c r="G37" s="31" t="str">
        <f t="shared" si="7"/>
        <v/>
      </c>
      <c r="H37" s="31" t="str">
        <f t="shared" si="8"/>
        <v/>
      </c>
      <c r="I37" s="31" t="str">
        <f t="shared" si="9"/>
        <v/>
      </c>
      <c r="J37" s="31" t="str">
        <f t="shared" si="10"/>
        <v/>
      </c>
      <c r="K37" s="31" t="str">
        <f t="shared" si="11"/>
        <v/>
      </c>
      <c r="L37" s="31" t="str">
        <f t="shared" si="12"/>
        <v/>
      </c>
      <c r="M37" s="31" t="str">
        <f t="shared" si="13"/>
        <v/>
      </c>
      <c r="N37" s="31" t="str">
        <f t="shared" si="13"/>
        <v/>
      </c>
      <c r="O37" s="31" t="str">
        <f t="shared" si="13"/>
        <v/>
      </c>
      <c r="P37" s="31" t="str">
        <f t="shared" si="13"/>
        <v/>
      </c>
      <c r="Q37" s="139"/>
      <c r="R37" s="143"/>
      <c r="S37" s="154"/>
    </row>
    <row r="38" spans="1:19" ht="15" customHeight="1" thickBot="1">
      <c r="A38" s="994" t="s">
        <v>514</v>
      </c>
      <c r="B38" s="994"/>
      <c r="C38" s="994"/>
      <c r="D38" s="994"/>
      <c r="E38" s="994"/>
      <c r="F38" s="994"/>
      <c r="G38" s="994"/>
      <c r="H38" s="994"/>
      <c r="I38" s="994"/>
      <c r="J38" s="994"/>
      <c r="K38" s="994"/>
      <c r="L38" s="994"/>
      <c r="M38" s="994"/>
      <c r="N38" s="994"/>
      <c r="O38" s="994"/>
      <c r="P38" s="994"/>
      <c r="Q38" s="994"/>
      <c r="R38" s="995"/>
      <c r="S38" s="155"/>
    </row>
    <row r="39" spans="1:19" ht="15" customHeight="1">
      <c r="A39" s="144"/>
      <c r="B39" s="144"/>
      <c r="C39" s="144"/>
      <c r="D39" s="144"/>
      <c r="E39" s="31" t="str">
        <f t="shared" ref="E39:E45" si="14">IF($A39="","",VLOOKUP($A39,licbarque97,3))</f>
        <v/>
      </c>
      <c r="F39" s="31" t="str">
        <f t="shared" ref="F39:F45" si="15">IF(A39="","",VLOOKUP(A39,licbarque97,6))</f>
        <v/>
      </c>
      <c r="G39" s="31" t="str">
        <f t="shared" ref="G39:G45" si="16">IF($B39="","",VLOOKUP($B39,licbarque97,3))</f>
        <v/>
      </c>
      <c r="H39" s="31" t="str">
        <f t="shared" ref="H39:H45" si="17">IF(B39="","",VLOOKUP(B39,licbarque97,6))</f>
        <v/>
      </c>
      <c r="I39" s="31" t="str">
        <f t="shared" ref="I39:I45" si="18">IF($C39="","",VLOOKUP($C39,licbarque97,3))</f>
        <v/>
      </c>
      <c r="J39" s="31" t="str">
        <f t="shared" ref="J39:J45" si="19">IF(C39="","",VLOOKUP(C39,licbarque97,6))</f>
        <v/>
      </c>
      <c r="K39" s="31" t="str">
        <f t="shared" ref="K39:K45" si="20">IF($D39="","",VLOOKUP($D39,licbarque97,3))</f>
        <v/>
      </c>
      <c r="L39" s="31" t="str">
        <f t="shared" ref="L39:L45" si="21">IF(D39="","",VLOOKUP(D39,licbarque97,6))</f>
        <v/>
      </c>
      <c r="M39" s="31" t="str">
        <f t="shared" ref="M39:P45" si="22">IF(A39="","",VLOOKUP(A39,licbarque97,5))</f>
        <v/>
      </c>
      <c r="N39" s="31" t="str">
        <f t="shared" si="22"/>
        <v/>
      </c>
      <c r="O39" s="31" t="str">
        <f t="shared" si="22"/>
        <v/>
      </c>
      <c r="P39" s="31" t="str">
        <f t="shared" si="22"/>
        <v/>
      </c>
      <c r="Q39" s="136"/>
      <c r="R39" s="145"/>
      <c r="S39" s="154"/>
    </row>
    <row r="40" spans="1:19" ht="15" customHeight="1">
      <c r="A40" s="36"/>
      <c r="B40" s="36"/>
      <c r="C40" s="36"/>
      <c r="D40" s="36"/>
      <c r="E40" s="31" t="str">
        <f t="shared" si="14"/>
        <v/>
      </c>
      <c r="F40" s="31" t="str">
        <f t="shared" si="15"/>
        <v/>
      </c>
      <c r="G40" s="31" t="str">
        <f t="shared" si="16"/>
        <v/>
      </c>
      <c r="H40" s="31" t="str">
        <f t="shared" si="17"/>
        <v/>
      </c>
      <c r="I40" s="31" t="str">
        <f t="shared" si="18"/>
        <v/>
      </c>
      <c r="J40" s="31" t="str">
        <f t="shared" si="19"/>
        <v/>
      </c>
      <c r="K40" s="31" t="str">
        <f t="shared" si="20"/>
        <v/>
      </c>
      <c r="L40" s="31" t="str">
        <f t="shared" si="21"/>
        <v/>
      </c>
      <c r="M40" s="31" t="str">
        <f t="shared" si="22"/>
        <v/>
      </c>
      <c r="N40" s="31" t="str">
        <f t="shared" si="22"/>
        <v/>
      </c>
      <c r="O40" s="31" t="str">
        <f t="shared" si="22"/>
        <v/>
      </c>
      <c r="P40" s="31" t="str">
        <f t="shared" si="22"/>
        <v/>
      </c>
      <c r="Q40" s="138"/>
      <c r="R40" s="141"/>
      <c r="S40" s="154"/>
    </row>
    <row r="41" spans="1:19" ht="15" customHeight="1">
      <c r="A41" s="36">
        <v>1023</v>
      </c>
      <c r="B41" s="36"/>
      <c r="C41" s="36"/>
      <c r="D41" s="36"/>
      <c r="E41" s="31" t="str">
        <f t="shared" si="14"/>
        <v>MATRAT THIBAULT</v>
      </c>
      <c r="F41" s="31" t="str">
        <f t="shared" si="15"/>
        <v>SEN</v>
      </c>
      <c r="G41" s="31" t="str">
        <f t="shared" si="16"/>
        <v/>
      </c>
      <c r="H41" s="31" t="str">
        <f t="shared" si="17"/>
        <v/>
      </c>
      <c r="I41" s="31" t="str">
        <f t="shared" si="18"/>
        <v/>
      </c>
      <c r="J41" s="31" t="str">
        <f t="shared" si="19"/>
        <v/>
      </c>
      <c r="K41" s="31" t="str">
        <f t="shared" si="20"/>
        <v/>
      </c>
      <c r="L41" s="31" t="str">
        <f t="shared" si="21"/>
        <v/>
      </c>
      <c r="M41" s="31" t="str">
        <f t="shared" si="22"/>
        <v>LOIRE</v>
      </c>
      <c r="N41" s="31" t="str">
        <f t="shared" si="22"/>
        <v/>
      </c>
      <c r="O41" s="31" t="str">
        <f t="shared" si="22"/>
        <v/>
      </c>
      <c r="P41" s="31" t="str">
        <f t="shared" si="22"/>
        <v/>
      </c>
      <c r="Q41" s="138"/>
      <c r="R41" s="141"/>
      <c r="S41" s="154"/>
    </row>
    <row r="42" spans="1:19" ht="15" customHeight="1">
      <c r="A42" s="36"/>
      <c r="B42" s="36"/>
      <c r="C42" s="36"/>
      <c r="D42" s="36"/>
      <c r="E42" s="31" t="str">
        <f t="shared" si="14"/>
        <v/>
      </c>
      <c r="F42" s="31" t="str">
        <f t="shared" si="15"/>
        <v/>
      </c>
      <c r="G42" s="31" t="str">
        <f t="shared" si="16"/>
        <v/>
      </c>
      <c r="H42" s="31" t="str">
        <f t="shared" si="17"/>
        <v/>
      </c>
      <c r="I42" s="31" t="str">
        <f t="shared" si="18"/>
        <v/>
      </c>
      <c r="J42" s="31" t="str">
        <f t="shared" si="19"/>
        <v/>
      </c>
      <c r="K42" s="31" t="str">
        <f t="shared" si="20"/>
        <v/>
      </c>
      <c r="L42" s="31" t="str">
        <f t="shared" si="21"/>
        <v/>
      </c>
      <c r="M42" s="31" t="str">
        <f t="shared" si="22"/>
        <v/>
      </c>
      <c r="N42" s="31" t="str">
        <f t="shared" si="22"/>
        <v/>
      </c>
      <c r="O42" s="31" t="str">
        <f t="shared" si="22"/>
        <v/>
      </c>
      <c r="P42" s="31" t="str">
        <f t="shared" si="22"/>
        <v/>
      </c>
      <c r="Q42" s="138"/>
      <c r="R42" s="141"/>
      <c r="S42" s="154"/>
    </row>
    <row r="43" spans="1:19" ht="15" customHeight="1">
      <c r="A43" s="36"/>
      <c r="B43" s="36"/>
      <c r="C43" s="36"/>
      <c r="D43" s="36"/>
      <c r="E43" s="31" t="str">
        <f t="shared" si="14"/>
        <v/>
      </c>
      <c r="F43" s="31" t="str">
        <f t="shared" si="15"/>
        <v/>
      </c>
      <c r="G43" s="31" t="str">
        <f t="shared" si="16"/>
        <v/>
      </c>
      <c r="H43" s="31" t="str">
        <f t="shared" si="17"/>
        <v/>
      </c>
      <c r="I43" s="31" t="str">
        <f t="shared" si="18"/>
        <v/>
      </c>
      <c r="J43" s="31" t="str">
        <f t="shared" si="19"/>
        <v/>
      </c>
      <c r="K43" s="31" t="str">
        <f t="shared" si="20"/>
        <v/>
      </c>
      <c r="L43" s="31" t="str">
        <f t="shared" si="21"/>
        <v/>
      </c>
      <c r="M43" s="31" t="str">
        <f t="shared" si="22"/>
        <v/>
      </c>
      <c r="N43" s="31" t="str">
        <f t="shared" si="22"/>
        <v/>
      </c>
      <c r="O43" s="31" t="str">
        <f t="shared" si="22"/>
        <v/>
      </c>
      <c r="P43" s="31" t="str">
        <f t="shared" si="22"/>
        <v/>
      </c>
      <c r="Q43" s="138"/>
      <c r="R43" s="141"/>
      <c r="S43" s="154"/>
    </row>
    <row r="44" spans="1:19" ht="15" customHeight="1">
      <c r="A44" s="36"/>
      <c r="B44" s="36"/>
      <c r="C44" s="36"/>
      <c r="D44" s="36"/>
      <c r="E44" s="31" t="str">
        <f t="shared" si="14"/>
        <v/>
      </c>
      <c r="F44" s="31" t="str">
        <f t="shared" si="15"/>
        <v/>
      </c>
      <c r="G44" s="31" t="str">
        <f t="shared" si="16"/>
        <v/>
      </c>
      <c r="H44" s="31" t="str">
        <f t="shared" si="17"/>
        <v/>
      </c>
      <c r="I44" s="31" t="str">
        <f t="shared" si="18"/>
        <v/>
      </c>
      <c r="J44" s="31" t="str">
        <f t="shared" si="19"/>
        <v/>
      </c>
      <c r="K44" s="31" t="str">
        <f t="shared" si="20"/>
        <v/>
      </c>
      <c r="L44" s="31" t="str">
        <f t="shared" si="21"/>
        <v/>
      </c>
      <c r="M44" s="31" t="str">
        <f t="shared" si="22"/>
        <v/>
      </c>
      <c r="N44" s="31" t="str">
        <f t="shared" si="22"/>
        <v/>
      </c>
      <c r="O44" s="31" t="str">
        <f t="shared" si="22"/>
        <v/>
      </c>
      <c r="P44" s="31" t="str">
        <f t="shared" si="22"/>
        <v/>
      </c>
      <c r="Q44" s="138"/>
      <c r="R44" s="141"/>
      <c r="S44" s="154"/>
    </row>
    <row r="45" spans="1:19" ht="15" customHeight="1" thickBot="1">
      <c r="A45" s="142"/>
      <c r="B45" s="142"/>
      <c r="C45" s="142"/>
      <c r="D45" s="142"/>
      <c r="E45" s="31" t="str">
        <f t="shared" si="14"/>
        <v/>
      </c>
      <c r="F45" s="31" t="str">
        <f t="shared" si="15"/>
        <v/>
      </c>
      <c r="G45" s="31" t="str">
        <f t="shared" si="16"/>
        <v/>
      </c>
      <c r="H45" s="31" t="str">
        <f t="shared" si="17"/>
        <v/>
      </c>
      <c r="I45" s="31" t="str">
        <f t="shared" si="18"/>
        <v/>
      </c>
      <c r="J45" s="31" t="str">
        <f t="shared" si="19"/>
        <v/>
      </c>
      <c r="K45" s="31" t="str">
        <f t="shared" si="20"/>
        <v/>
      </c>
      <c r="L45" s="31" t="str">
        <f t="shared" si="21"/>
        <v/>
      </c>
      <c r="M45" s="31" t="str">
        <f t="shared" si="22"/>
        <v/>
      </c>
      <c r="N45" s="31" t="str">
        <f t="shared" si="22"/>
        <v/>
      </c>
      <c r="O45" s="31" t="str">
        <f t="shared" si="22"/>
        <v/>
      </c>
      <c r="P45" s="31" t="str">
        <f t="shared" si="22"/>
        <v/>
      </c>
      <c r="Q45" s="139"/>
      <c r="R45" s="143"/>
      <c r="S45" s="154"/>
    </row>
  </sheetData>
  <mergeCells count="9">
    <mergeCell ref="A38:R38"/>
    <mergeCell ref="S1:S3"/>
    <mergeCell ref="A3:R3"/>
    <mergeCell ref="A9:R9"/>
    <mergeCell ref="A15:R15"/>
    <mergeCell ref="A20:R20"/>
    <mergeCell ref="A1:P1"/>
    <mergeCell ref="A26:R26"/>
    <mergeCell ref="A31:R31"/>
  </mergeCells>
  <phoneticPr fontId="42" type="noConversion"/>
  <pageMargins left="0" right="0" top="0" bottom="0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26"/>
  <dimension ref="A1:S70"/>
  <sheetViews>
    <sheetView workbookViewId="0">
      <selection activeCell="S1" sqref="S1:S4"/>
    </sheetView>
  </sheetViews>
  <sheetFormatPr baseColWidth="10" defaultColWidth="11.44140625" defaultRowHeight="13.2"/>
  <cols>
    <col min="1" max="1" width="6.77734375" customWidth="1"/>
    <col min="2" max="2" width="16.77734375" customWidth="1"/>
    <col min="3" max="3" width="7.21875" customWidth="1"/>
    <col min="4" max="4" width="9" customWidth="1"/>
    <col min="5" max="5" width="6.21875" customWidth="1"/>
    <col min="6" max="7" width="5.5546875" customWidth="1"/>
    <col min="8" max="8" width="7" customWidth="1"/>
    <col min="9" max="9" width="7.44140625" customWidth="1"/>
    <col min="10" max="10" width="5.44140625" customWidth="1"/>
    <col min="11" max="11" width="10.21875" customWidth="1"/>
    <col min="12" max="12" width="5.5546875" customWidth="1"/>
    <col min="13" max="13" width="10" customWidth="1"/>
    <col min="14" max="14" width="7" customWidth="1"/>
    <col min="15" max="15" width="9.21875" customWidth="1"/>
    <col min="16" max="16" width="4.77734375" customWidth="1"/>
    <col min="17" max="17" width="8" customWidth="1"/>
    <col min="18" max="18" width="6.5546875" customWidth="1"/>
    <col min="19" max="19" width="10.77734375" customWidth="1"/>
  </cols>
  <sheetData>
    <row r="1" spans="1:19" ht="42" customHeight="1" thickBot="1">
      <c r="A1" s="1010" t="str">
        <f>"SAUVETAGE NAUTIQUE "&amp;AN</f>
        <v>SAUVETAGE NAUTIQUE 2026</v>
      </c>
      <c r="B1" s="1011"/>
      <c r="C1" s="1011"/>
      <c r="D1" s="1011"/>
      <c r="E1" s="1011"/>
      <c r="F1" s="1011"/>
      <c r="G1" s="1011"/>
      <c r="H1" s="1011"/>
      <c r="I1" s="1011"/>
      <c r="J1" s="1011"/>
      <c r="K1" s="1011"/>
      <c r="L1" s="1011"/>
      <c r="M1" s="1011"/>
      <c r="N1" s="1011"/>
      <c r="O1" s="1011"/>
      <c r="P1" s="1011"/>
      <c r="Q1" s="1011"/>
      <c r="R1" s="1012"/>
      <c r="S1" s="1001" t="s">
        <v>630</v>
      </c>
    </row>
    <row r="2" spans="1:19" ht="30.75" customHeight="1" thickBot="1">
      <c r="A2" s="127"/>
      <c r="B2" s="128"/>
      <c r="C2" s="128"/>
      <c r="D2" s="128"/>
      <c r="E2" s="1013" t="s">
        <v>587</v>
      </c>
      <c r="F2" s="1014"/>
      <c r="G2" s="1014"/>
      <c r="H2" s="1014"/>
      <c r="I2" s="1014"/>
      <c r="J2" s="1015"/>
      <c r="K2" s="1013" t="s">
        <v>596</v>
      </c>
      <c r="L2" s="1015"/>
      <c r="M2" s="1013" t="s">
        <v>597</v>
      </c>
      <c r="N2" s="1015"/>
      <c r="O2" s="1013" t="s">
        <v>588</v>
      </c>
      <c r="P2" s="1015"/>
      <c r="Q2" s="1016" t="s">
        <v>592</v>
      </c>
      <c r="R2" s="1018" t="s">
        <v>557</v>
      </c>
      <c r="S2" s="1002"/>
    </row>
    <row r="3" spans="1:19" ht="21.75" customHeight="1" thickBot="1">
      <c r="A3" s="132" t="s">
        <v>593</v>
      </c>
      <c r="B3" s="132" t="s">
        <v>594</v>
      </c>
      <c r="C3" s="132" t="s">
        <v>13</v>
      </c>
      <c r="D3" s="132" t="s">
        <v>595</v>
      </c>
      <c r="E3" s="131" t="s">
        <v>589</v>
      </c>
      <c r="F3" s="131" t="s">
        <v>590</v>
      </c>
      <c r="G3" s="131" t="s">
        <v>659</v>
      </c>
      <c r="H3" s="131" t="s">
        <v>505</v>
      </c>
      <c r="I3" s="131" t="s">
        <v>476</v>
      </c>
      <c r="J3" s="131" t="s">
        <v>591</v>
      </c>
      <c r="K3" s="131" t="s">
        <v>476</v>
      </c>
      <c r="L3" s="131" t="s">
        <v>591</v>
      </c>
      <c r="M3" s="131" t="s">
        <v>476</v>
      </c>
      <c r="N3" s="131" t="s">
        <v>591</v>
      </c>
      <c r="O3" s="131" t="s">
        <v>476</v>
      </c>
      <c r="P3" s="131" t="s">
        <v>591</v>
      </c>
      <c r="Q3" s="1017"/>
      <c r="R3" s="1019"/>
      <c r="S3" s="1002"/>
    </row>
    <row r="4" spans="1:19" ht="21.75" customHeight="1">
      <c r="A4" s="1007" t="s">
        <v>515</v>
      </c>
      <c r="B4" s="1008"/>
      <c r="C4" s="1008"/>
      <c r="D4" s="1008"/>
      <c r="E4" s="1009"/>
      <c r="F4" s="1009"/>
      <c r="G4" s="1009"/>
      <c r="H4" s="1009"/>
      <c r="I4" s="1009"/>
      <c r="J4" s="1009"/>
      <c r="K4" s="1009"/>
      <c r="L4" s="1009"/>
      <c r="M4" s="1009"/>
      <c r="N4" s="1009"/>
      <c r="O4" s="1009"/>
      <c r="P4" s="1009"/>
      <c r="Q4" s="1009"/>
      <c r="R4" s="1009"/>
      <c r="S4" s="1003"/>
    </row>
    <row r="5" spans="1:19" ht="15" customHeight="1">
      <c r="A5" s="124">
        <v>1195</v>
      </c>
      <c r="B5" s="31" t="str">
        <f t="shared" ref="B5:B10" si="0">IF($A5="","",VLOOKUP($A5,licbarque97,3))</f>
        <v>LISON EMMA</v>
      </c>
      <c r="C5" s="31" t="str">
        <f t="shared" ref="C5:C10" si="1">IF(A5="","",VLOOKUP(A5,licbarque97,6))</f>
        <v>FEM</v>
      </c>
      <c r="D5" s="31" t="str">
        <f t="shared" ref="D5:D10" si="2">IF(A5="","",VLOOKUP(A5,licbarque97,5))</f>
        <v>GRIGNY</v>
      </c>
      <c r="E5" s="129">
        <v>8</v>
      </c>
      <c r="F5" s="129">
        <v>7.5</v>
      </c>
      <c r="G5" s="129">
        <v>6</v>
      </c>
      <c r="H5" s="129">
        <f t="shared" ref="H5:H10" si="3">SUM(E5,F5,G5)</f>
        <v>21.5</v>
      </c>
      <c r="I5" s="221">
        <v>2.427083333333333E-4</v>
      </c>
      <c r="J5" s="130">
        <v>2</v>
      </c>
      <c r="K5" s="125">
        <v>2.9437500000000002E-3</v>
      </c>
      <c r="L5" s="130">
        <v>2</v>
      </c>
      <c r="M5" s="125">
        <v>1.1332175925925926E-3</v>
      </c>
      <c r="N5" s="130">
        <v>3</v>
      </c>
      <c r="O5" s="125">
        <v>6.677083333333332E-4</v>
      </c>
      <c r="P5" s="130">
        <v>3</v>
      </c>
      <c r="Q5" s="130">
        <f t="shared" ref="Q5:Q10" si="4">SUM(J5,L5,N5,P5)</f>
        <v>10</v>
      </c>
      <c r="R5" s="166">
        <v>1</v>
      </c>
      <c r="S5" s="167">
        <v>12</v>
      </c>
    </row>
    <row r="6" spans="1:19" ht="15" customHeight="1">
      <c r="A6" s="123">
        <v>1416</v>
      </c>
      <c r="B6" s="31" t="str">
        <f t="shared" si="0"/>
        <v>ANTUNES MELISSA</v>
      </c>
      <c r="C6" s="31" t="str">
        <f t="shared" si="1"/>
        <v>FEM</v>
      </c>
      <c r="D6" s="31" t="str">
        <f t="shared" si="2"/>
        <v>SABLONS</v>
      </c>
      <c r="E6" s="129">
        <v>5.5</v>
      </c>
      <c r="F6" s="129">
        <v>6</v>
      </c>
      <c r="G6" s="129">
        <v>6</v>
      </c>
      <c r="H6" s="129">
        <f t="shared" si="3"/>
        <v>17.5</v>
      </c>
      <c r="I6" s="221">
        <v>3.2615740740740739E-4</v>
      </c>
      <c r="J6" s="130">
        <v>4</v>
      </c>
      <c r="K6" s="125">
        <v>3.1848379629629635E-3</v>
      </c>
      <c r="L6" s="130">
        <v>3</v>
      </c>
      <c r="M6" s="125">
        <v>8.6157407407407407E-4</v>
      </c>
      <c r="N6" s="130">
        <v>2</v>
      </c>
      <c r="O6" s="125">
        <v>6.6516203703703702E-4</v>
      </c>
      <c r="P6" s="130">
        <v>2</v>
      </c>
      <c r="Q6" s="130">
        <f t="shared" si="4"/>
        <v>11</v>
      </c>
      <c r="R6" s="165">
        <v>2</v>
      </c>
      <c r="S6" s="167">
        <v>10</v>
      </c>
    </row>
    <row r="7" spans="1:19" ht="15" customHeight="1">
      <c r="A7" s="123">
        <v>11187</v>
      </c>
      <c r="B7" s="31" t="str">
        <f t="shared" si="0"/>
        <v>MICHEL LAURINE</v>
      </c>
      <c r="C7" s="31" t="str">
        <f t="shared" si="1"/>
        <v>FEM</v>
      </c>
      <c r="D7" s="31" t="str">
        <f t="shared" si="2"/>
        <v>GRIGNY</v>
      </c>
      <c r="E7" s="129">
        <v>7.5</v>
      </c>
      <c r="F7" s="129">
        <v>8.5</v>
      </c>
      <c r="G7" s="129">
        <v>6</v>
      </c>
      <c r="H7" s="129">
        <f t="shared" si="3"/>
        <v>22</v>
      </c>
      <c r="I7" s="221">
        <v>2.8067129629629628E-4</v>
      </c>
      <c r="J7" s="130">
        <v>1</v>
      </c>
      <c r="K7" s="125">
        <v>3.2829861111111111E-3</v>
      </c>
      <c r="L7" s="130">
        <v>4</v>
      </c>
      <c r="M7" s="125">
        <v>1.1827546296296297E-3</v>
      </c>
      <c r="N7" s="130">
        <v>5</v>
      </c>
      <c r="O7" s="125">
        <v>6.8900462962962958E-4</v>
      </c>
      <c r="P7" s="130">
        <v>4</v>
      </c>
      <c r="Q7" s="130">
        <f t="shared" si="4"/>
        <v>14</v>
      </c>
      <c r="R7" s="165">
        <v>3</v>
      </c>
      <c r="S7" s="167">
        <v>9</v>
      </c>
    </row>
    <row r="8" spans="1:19" ht="15" customHeight="1">
      <c r="A8" s="123">
        <v>11192</v>
      </c>
      <c r="B8" s="31" t="str">
        <f t="shared" si="0"/>
        <v>MARTEL LAURA</v>
      </c>
      <c r="C8" s="31" t="str">
        <f t="shared" si="1"/>
        <v>FEM</v>
      </c>
      <c r="D8" s="31" t="str">
        <f t="shared" si="2"/>
        <v>CHASSE</v>
      </c>
      <c r="E8" s="129">
        <v>5.5</v>
      </c>
      <c r="F8" s="129">
        <v>4</v>
      </c>
      <c r="G8" s="129">
        <v>6</v>
      </c>
      <c r="H8" s="129">
        <f t="shared" si="3"/>
        <v>15.5</v>
      </c>
      <c r="I8" s="221">
        <v>2.9155092592592595E-4</v>
      </c>
      <c r="J8" s="130">
        <v>6</v>
      </c>
      <c r="K8" s="125">
        <v>4.6839120370370368E-3</v>
      </c>
      <c r="L8" s="130">
        <v>6</v>
      </c>
      <c r="M8" s="125">
        <v>8.1921296296296299E-4</v>
      </c>
      <c r="N8" s="130">
        <v>1</v>
      </c>
      <c r="O8" s="125">
        <v>4.3981481481481481E-4</v>
      </c>
      <c r="P8" s="130">
        <v>1</v>
      </c>
      <c r="Q8" s="130">
        <f t="shared" si="4"/>
        <v>14</v>
      </c>
      <c r="R8" s="165">
        <v>4</v>
      </c>
      <c r="S8" s="167">
        <v>8</v>
      </c>
    </row>
    <row r="9" spans="1:19" ht="15" customHeight="1">
      <c r="A9" s="123">
        <v>11579</v>
      </c>
      <c r="B9" s="31" t="str">
        <f t="shared" si="0"/>
        <v>SAMIER ROMANE</v>
      </c>
      <c r="C9" s="31" t="str">
        <f t="shared" si="1"/>
        <v>FEM</v>
      </c>
      <c r="D9" s="31" t="str">
        <f t="shared" si="2"/>
        <v>SABLONS</v>
      </c>
      <c r="E9" s="129">
        <v>8.5</v>
      </c>
      <c r="F9" s="129">
        <v>6</v>
      </c>
      <c r="G9" s="129">
        <v>6</v>
      </c>
      <c r="H9" s="129">
        <f t="shared" si="3"/>
        <v>20.5</v>
      </c>
      <c r="I9" s="221">
        <v>2.5196759259259259E-4</v>
      </c>
      <c r="J9" s="130">
        <v>3</v>
      </c>
      <c r="K9" s="125">
        <v>2.8815972222222225E-3</v>
      </c>
      <c r="L9" s="130">
        <v>1</v>
      </c>
      <c r="M9" s="125">
        <v>1.5820601851851848E-3</v>
      </c>
      <c r="N9" s="130">
        <v>6</v>
      </c>
      <c r="O9" s="125">
        <v>9.2592592592592585E-4</v>
      </c>
      <c r="P9" s="130">
        <v>6</v>
      </c>
      <c r="Q9" s="130">
        <f t="shared" si="4"/>
        <v>16</v>
      </c>
      <c r="R9" s="165">
        <v>5</v>
      </c>
      <c r="S9" s="167">
        <v>7</v>
      </c>
    </row>
    <row r="10" spans="1:19" ht="15" customHeight="1">
      <c r="A10" s="123">
        <v>11193</v>
      </c>
      <c r="B10" s="31" t="str">
        <f t="shared" si="0"/>
        <v>MARTEL SOLENE</v>
      </c>
      <c r="C10" s="31" t="str">
        <f t="shared" si="1"/>
        <v>FEM</v>
      </c>
      <c r="D10" s="31" t="str">
        <f t="shared" si="2"/>
        <v>CHASSE</v>
      </c>
      <c r="E10" s="129">
        <v>5.5</v>
      </c>
      <c r="F10" s="129">
        <v>5.5</v>
      </c>
      <c r="G10" s="129">
        <v>6</v>
      </c>
      <c r="H10" s="129">
        <f t="shared" si="3"/>
        <v>17</v>
      </c>
      <c r="I10" s="221">
        <v>2.8067129629629628E-4</v>
      </c>
      <c r="J10" s="130">
        <v>5</v>
      </c>
      <c r="K10" s="125">
        <v>4.617708333333333E-3</v>
      </c>
      <c r="L10" s="130">
        <v>5</v>
      </c>
      <c r="M10" s="125">
        <v>1.1820601851851853E-3</v>
      </c>
      <c r="N10" s="130">
        <v>4</v>
      </c>
      <c r="O10" s="125">
        <v>7.7662037037037033E-4</v>
      </c>
      <c r="P10" s="130">
        <v>5</v>
      </c>
      <c r="Q10" s="130">
        <f t="shared" si="4"/>
        <v>19</v>
      </c>
      <c r="R10" s="165">
        <v>6</v>
      </c>
      <c r="S10" s="167">
        <v>6</v>
      </c>
    </row>
    <row r="11" spans="1:19" ht="21.75" customHeight="1">
      <c r="A11" s="1004" t="s">
        <v>508</v>
      </c>
      <c r="B11" s="1005"/>
      <c r="C11" s="1005"/>
      <c r="D11" s="1005"/>
      <c r="E11" s="1005"/>
      <c r="F11" s="1005"/>
      <c r="G11" s="1005"/>
      <c r="H11" s="1005"/>
      <c r="I11" s="1005"/>
      <c r="J11" s="1005"/>
      <c r="K11" s="1005"/>
      <c r="L11" s="1005"/>
      <c r="M11" s="1005"/>
      <c r="N11" s="1005"/>
      <c r="O11" s="1005"/>
      <c r="P11" s="1005"/>
      <c r="Q11" s="1005"/>
      <c r="R11" s="1005"/>
      <c r="S11" s="167"/>
    </row>
    <row r="12" spans="1:19" ht="15" customHeight="1">
      <c r="A12" s="123">
        <v>1201</v>
      </c>
      <c r="B12" s="31" t="str">
        <f t="shared" ref="B12:B17" si="5">IF($A12="","",VLOOKUP($A12,licbarque97,3))</f>
        <v>RIGARD LUCAS</v>
      </c>
      <c r="C12" s="31" t="str">
        <f t="shared" ref="C12:C17" si="6">IF(A12="","",VLOOKUP(A12,licbarque97,6))</f>
        <v>SEN</v>
      </c>
      <c r="D12" s="31" t="str">
        <f t="shared" ref="D12:D17" si="7">IF(A12="","",VLOOKUP(A12,licbarque97,5))</f>
        <v>GRIGNY</v>
      </c>
      <c r="E12" s="129">
        <v>13.5</v>
      </c>
      <c r="F12" s="129">
        <v>12</v>
      </c>
      <c r="G12" s="129">
        <v>6</v>
      </c>
      <c r="H12" s="129">
        <f t="shared" ref="H12:H17" si="8">SUM(E12,F12,G12)</f>
        <v>31.5</v>
      </c>
      <c r="I12" s="221">
        <v>4.9733796296296299E-4</v>
      </c>
      <c r="J12" s="130">
        <v>1</v>
      </c>
      <c r="K12" s="125">
        <v>1.7458333333333336E-3</v>
      </c>
      <c r="L12" s="130">
        <v>1</v>
      </c>
      <c r="M12" s="125">
        <v>6.7199074074074079E-4</v>
      </c>
      <c r="N12" s="130">
        <v>1</v>
      </c>
      <c r="O12" s="125">
        <v>4.3587962962962959E-4</v>
      </c>
      <c r="P12" s="130">
        <v>2</v>
      </c>
      <c r="Q12" s="130">
        <f t="shared" ref="Q12:Q17" si="9">SUM(J12,L12,N12,P12)</f>
        <v>5</v>
      </c>
      <c r="R12" s="165">
        <v>1</v>
      </c>
      <c r="S12" s="167">
        <v>12</v>
      </c>
    </row>
    <row r="13" spans="1:19" ht="15" customHeight="1">
      <c r="A13" s="123">
        <v>1145</v>
      </c>
      <c r="B13" s="31" t="str">
        <f t="shared" si="5"/>
        <v>ROSIER LOIC</v>
      </c>
      <c r="C13" s="31" t="str">
        <f t="shared" si="6"/>
        <v>SEN</v>
      </c>
      <c r="D13" s="31" t="str">
        <f t="shared" si="7"/>
        <v>SABLONS</v>
      </c>
      <c r="E13" s="129">
        <v>11.5</v>
      </c>
      <c r="F13" s="129">
        <v>11.5</v>
      </c>
      <c r="G13" s="129">
        <v>6</v>
      </c>
      <c r="H13" s="129">
        <f t="shared" si="8"/>
        <v>29</v>
      </c>
      <c r="I13" s="221">
        <v>2.6921296296296301E-4</v>
      </c>
      <c r="J13" s="130">
        <v>2</v>
      </c>
      <c r="K13" s="125">
        <v>1.8559027777777777E-3</v>
      </c>
      <c r="L13" s="130">
        <v>2</v>
      </c>
      <c r="M13" s="125">
        <v>7.3680555555555554E-4</v>
      </c>
      <c r="N13" s="130">
        <v>3</v>
      </c>
      <c r="O13" s="125">
        <v>4.5069444444444437E-4</v>
      </c>
      <c r="P13" s="130">
        <v>4</v>
      </c>
      <c r="Q13" s="130">
        <f t="shared" si="9"/>
        <v>11</v>
      </c>
      <c r="R13" s="165">
        <v>2</v>
      </c>
      <c r="S13" s="167">
        <v>10</v>
      </c>
    </row>
    <row r="14" spans="1:19" ht="15" customHeight="1">
      <c r="A14" s="123">
        <v>1144</v>
      </c>
      <c r="B14" s="31" t="str">
        <f t="shared" si="5"/>
        <v>ROSIER DAMIEN</v>
      </c>
      <c r="C14" s="31" t="str">
        <f t="shared" si="6"/>
        <v>SEN</v>
      </c>
      <c r="D14" s="31" t="str">
        <f t="shared" si="7"/>
        <v>SABLONS</v>
      </c>
      <c r="E14" s="129">
        <v>11</v>
      </c>
      <c r="F14" s="129">
        <v>10</v>
      </c>
      <c r="G14" s="129">
        <v>6</v>
      </c>
      <c r="H14" s="129">
        <f t="shared" si="8"/>
        <v>27</v>
      </c>
      <c r="I14" s="221">
        <v>2.4502314814814818E-4</v>
      </c>
      <c r="J14" s="130">
        <v>4</v>
      </c>
      <c r="K14" s="125">
        <v>2.2466435185185185E-3</v>
      </c>
      <c r="L14" s="130">
        <v>3</v>
      </c>
      <c r="M14" s="125">
        <v>7.2511574074074069E-4</v>
      </c>
      <c r="N14" s="130">
        <v>2</v>
      </c>
      <c r="O14" s="125">
        <v>4.4490740740740737E-4</v>
      </c>
      <c r="P14" s="130">
        <v>3</v>
      </c>
      <c r="Q14" s="130">
        <f t="shared" si="9"/>
        <v>12</v>
      </c>
      <c r="R14" s="165">
        <v>3</v>
      </c>
      <c r="S14" s="167">
        <v>9</v>
      </c>
    </row>
    <row r="15" spans="1:19" ht="15" customHeight="1">
      <c r="A15" s="123">
        <v>1909</v>
      </c>
      <c r="B15" s="31" t="str">
        <f t="shared" si="5"/>
        <v>BOISSONNET NICOLAS</v>
      </c>
      <c r="C15" s="31" t="str">
        <f t="shared" si="6"/>
        <v>SEN</v>
      </c>
      <c r="D15" s="31" t="str">
        <f t="shared" si="7"/>
        <v>SABLONS</v>
      </c>
      <c r="E15" s="129">
        <v>0</v>
      </c>
      <c r="F15" s="129">
        <v>0</v>
      </c>
      <c r="G15" s="129">
        <v>6</v>
      </c>
      <c r="H15" s="129">
        <f t="shared" si="8"/>
        <v>6</v>
      </c>
      <c r="I15" s="221">
        <v>3.5208333333333337E-4</v>
      </c>
      <c r="J15" s="130">
        <v>6</v>
      </c>
      <c r="K15" s="125">
        <v>2.7501157407407409E-3</v>
      </c>
      <c r="L15" s="130">
        <v>6</v>
      </c>
      <c r="M15" s="125">
        <v>7.3680555555555554E-4</v>
      </c>
      <c r="N15" s="130">
        <v>3</v>
      </c>
      <c r="O15" s="125">
        <v>4.253472222222223E-4</v>
      </c>
      <c r="P15" s="130">
        <v>1</v>
      </c>
      <c r="Q15" s="130">
        <f t="shared" si="9"/>
        <v>16</v>
      </c>
      <c r="R15" s="165">
        <v>4</v>
      </c>
      <c r="S15" s="167">
        <v>8</v>
      </c>
    </row>
    <row r="16" spans="1:19" ht="15" customHeight="1">
      <c r="A16" s="123">
        <v>1911</v>
      </c>
      <c r="B16" s="31" t="str">
        <f t="shared" si="5"/>
        <v>THIBARON ROMAIN</v>
      </c>
      <c r="C16" s="31" t="str">
        <f t="shared" si="6"/>
        <v>SEN</v>
      </c>
      <c r="D16" s="31" t="str">
        <f t="shared" si="7"/>
        <v>SABLONS</v>
      </c>
      <c r="E16" s="129">
        <v>10</v>
      </c>
      <c r="F16" s="129">
        <v>0</v>
      </c>
      <c r="G16" s="129">
        <v>6</v>
      </c>
      <c r="H16" s="129">
        <f t="shared" si="8"/>
        <v>16</v>
      </c>
      <c r="I16" s="221">
        <v>2.5659722222222224E-4</v>
      </c>
      <c r="J16" s="130">
        <v>5</v>
      </c>
      <c r="K16" s="125">
        <v>2.3773148148148147E-3</v>
      </c>
      <c r="L16" s="130">
        <v>4</v>
      </c>
      <c r="M16" s="125">
        <v>7.6203703703703709E-4</v>
      </c>
      <c r="N16" s="130">
        <v>4</v>
      </c>
      <c r="O16" s="125">
        <v>4.539351851851852E-4</v>
      </c>
      <c r="P16" s="130">
        <v>5</v>
      </c>
      <c r="Q16" s="130">
        <f t="shared" si="9"/>
        <v>18</v>
      </c>
      <c r="R16" s="165">
        <v>5</v>
      </c>
      <c r="S16" s="167">
        <v>7</v>
      </c>
    </row>
    <row r="17" spans="1:19" ht="15" customHeight="1">
      <c r="A17" s="123">
        <v>11205</v>
      </c>
      <c r="B17" s="31" t="str">
        <f t="shared" si="5"/>
        <v>REMILLER MAXIME</v>
      </c>
      <c r="C17" s="31" t="str">
        <f t="shared" si="6"/>
        <v>SEN</v>
      </c>
      <c r="D17" s="31" t="str">
        <f t="shared" si="7"/>
        <v>VIENNE</v>
      </c>
      <c r="E17" s="129">
        <v>10</v>
      </c>
      <c r="F17" s="129">
        <v>11</v>
      </c>
      <c r="G17" s="129">
        <v>6</v>
      </c>
      <c r="H17" s="129">
        <f t="shared" si="8"/>
        <v>27</v>
      </c>
      <c r="I17" s="221">
        <v>2.3217592592592593E-4</v>
      </c>
      <c r="J17" s="130">
        <v>3</v>
      </c>
      <c r="K17" s="125">
        <v>2.4612268518518516E-3</v>
      </c>
      <c r="L17" s="130">
        <v>5</v>
      </c>
      <c r="M17" s="125">
        <v>9.3321759259259269E-4</v>
      </c>
      <c r="N17" s="130">
        <v>5</v>
      </c>
      <c r="O17" s="125">
        <v>5.579861111111111E-4</v>
      </c>
      <c r="P17" s="130">
        <v>6</v>
      </c>
      <c r="Q17" s="130">
        <f t="shared" si="9"/>
        <v>19</v>
      </c>
      <c r="R17" s="165">
        <v>6</v>
      </c>
      <c r="S17" s="167">
        <v>6</v>
      </c>
    </row>
    <row r="18" spans="1:19" ht="15" customHeight="1">
      <c r="A18" s="123"/>
      <c r="B18" s="31" t="str">
        <f>IF($A18="","",VLOOKUP($A18,licbarque97,3))</f>
        <v/>
      </c>
      <c r="C18" s="31" t="str">
        <f>IF(A18="","",VLOOKUP(A18,licbarque97,6))</f>
        <v/>
      </c>
      <c r="D18" s="31" t="str">
        <f>IF(A18="","",VLOOKUP(A18,licbarque97,5))</f>
        <v/>
      </c>
      <c r="E18" s="129"/>
      <c r="F18" s="129"/>
      <c r="G18" s="129"/>
      <c r="H18" s="129">
        <f>SUM(E18,F18,G18)</f>
        <v>0</v>
      </c>
      <c r="I18" s="221"/>
      <c r="J18" s="130"/>
      <c r="K18" s="125"/>
      <c r="L18" s="130"/>
      <c r="M18" s="125"/>
      <c r="N18" s="130"/>
      <c r="O18" s="125"/>
      <c r="P18" s="130"/>
      <c r="Q18" s="130">
        <f>SUM(J18,L18,N18,P18)</f>
        <v>0</v>
      </c>
      <c r="R18" s="165"/>
      <c r="S18" s="167"/>
    </row>
    <row r="19" spans="1:19" ht="15" hidden="1" customHeight="1">
      <c r="A19" s="123"/>
      <c r="B19" s="31" t="str">
        <f>IF($A19="","",VLOOKUP($A19,licbarque97,3))</f>
        <v/>
      </c>
      <c r="C19" s="31" t="str">
        <f>IF(A19="","",VLOOKUP(A19,licbarque97,6))</f>
        <v/>
      </c>
      <c r="D19" s="31" t="str">
        <f>IF(A19="","",VLOOKUP(A19,licbarque97,5))</f>
        <v/>
      </c>
      <c r="E19" s="129"/>
      <c r="F19" s="129"/>
      <c r="G19" s="129"/>
      <c r="H19" s="129">
        <f>SUM(E19,F19,G19)</f>
        <v>0</v>
      </c>
      <c r="I19" s="221"/>
      <c r="J19" s="130"/>
      <c r="K19" s="125"/>
      <c r="L19" s="130"/>
      <c r="M19" s="125"/>
      <c r="N19" s="130"/>
      <c r="O19" s="125"/>
      <c r="P19" s="130"/>
      <c r="Q19" s="130">
        <f>SUM(J19,L19,N19,P19)</f>
        <v>0</v>
      </c>
      <c r="R19" s="165"/>
      <c r="S19" s="167"/>
    </row>
    <row r="20" spans="1:19" ht="15" hidden="1" customHeight="1">
      <c r="A20" s="123"/>
      <c r="B20" s="31" t="str">
        <f>IF($A20="","",VLOOKUP($A20,licbarque97,3))</f>
        <v/>
      </c>
      <c r="C20" s="31" t="str">
        <f>IF(A20="","",VLOOKUP(A20,licbarque97,6))</f>
        <v/>
      </c>
      <c r="D20" s="31" t="str">
        <f>IF(A20="","",VLOOKUP(A20,licbarque97,5))</f>
        <v/>
      </c>
      <c r="E20" s="129"/>
      <c r="F20" s="129"/>
      <c r="G20" s="129"/>
      <c r="H20" s="129">
        <f>SUM(E20,F20,G20)</f>
        <v>0</v>
      </c>
      <c r="I20" s="221"/>
      <c r="J20" s="130"/>
      <c r="K20" s="125"/>
      <c r="L20" s="130"/>
      <c r="M20" s="125"/>
      <c r="N20" s="130"/>
      <c r="O20" s="125"/>
      <c r="P20" s="130"/>
      <c r="Q20" s="130">
        <f>SUM(J20,L20,N20,P20)</f>
        <v>0</v>
      </c>
      <c r="R20" s="165"/>
      <c r="S20" s="167"/>
    </row>
    <row r="21" spans="1:19" ht="15" hidden="1" customHeight="1">
      <c r="A21" s="123"/>
      <c r="B21" s="31" t="str">
        <f>IF($A21="","",VLOOKUP($A21,licbarque97,3))</f>
        <v/>
      </c>
      <c r="C21" s="31" t="str">
        <f>IF(A21="","",VLOOKUP(A21,licbarque97,6))</f>
        <v/>
      </c>
      <c r="D21" s="31" t="str">
        <f>IF(A21="","",VLOOKUP(A21,licbarque97,5))</f>
        <v/>
      </c>
      <c r="E21" s="129"/>
      <c r="F21" s="129"/>
      <c r="G21" s="129"/>
      <c r="H21" s="129">
        <f>SUM(E21,F21,G21)</f>
        <v>0</v>
      </c>
      <c r="I21" s="221"/>
      <c r="J21" s="130"/>
      <c r="K21" s="125"/>
      <c r="L21" s="130"/>
      <c r="M21" s="125"/>
      <c r="N21" s="130"/>
      <c r="O21" s="125"/>
      <c r="P21" s="130"/>
      <c r="Q21" s="130">
        <f>SUM(J21,L21,N21,P21)</f>
        <v>0</v>
      </c>
      <c r="R21" s="165"/>
      <c r="S21" s="167"/>
    </row>
    <row r="22" spans="1:19" s="135" customFormat="1" ht="21.75" customHeight="1">
      <c r="A22" s="1004" t="s">
        <v>509</v>
      </c>
      <c r="B22" s="1006"/>
      <c r="C22" s="1006"/>
      <c r="D22" s="1006"/>
      <c r="E22" s="1006"/>
      <c r="F22" s="1006"/>
      <c r="G22" s="1006"/>
      <c r="H22" s="1006"/>
      <c r="I22" s="1006"/>
      <c r="J22" s="1006"/>
      <c r="K22" s="1006"/>
      <c r="L22" s="1006"/>
      <c r="M22" s="1006"/>
      <c r="N22" s="1006"/>
      <c r="O22" s="1006"/>
      <c r="P22" s="1006"/>
      <c r="Q22" s="1006"/>
      <c r="R22" s="1006"/>
      <c r="S22" s="168"/>
    </row>
    <row r="23" spans="1:19" ht="15" customHeight="1">
      <c r="A23" s="123">
        <v>1193</v>
      </c>
      <c r="B23" s="31" t="str">
        <f>IF($A23="","",VLOOKUP($A23,licbarque97,3))</f>
        <v>MIZZI LAURINE</v>
      </c>
      <c r="C23" s="31" t="str">
        <f>IF(A23="","",VLOOKUP(A23,licbarque97,6))</f>
        <v>FEM</v>
      </c>
      <c r="D23" s="31" t="str">
        <f>IF(A23="","",VLOOKUP(A23,licbarque97,5))</f>
        <v>GRIGNY</v>
      </c>
      <c r="E23" s="129">
        <v>5.5</v>
      </c>
      <c r="F23" s="129">
        <v>6</v>
      </c>
      <c r="G23" s="129">
        <v>3</v>
      </c>
      <c r="H23" s="129">
        <f>SUM(E23,F23,G23)</f>
        <v>14.5</v>
      </c>
      <c r="I23" s="221">
        <v>2.5509259259259262E-4</v>
      </c>
      <c r="J23" s="130">
        <v>2</v>
      </c>
      <c r="K23" s="125">
        <v>2.7391203703703705E-3</v>
      </c>
      <c r="L23" s="130">
        <v>2</v>
      </c>
      <c r="M23" s="125">
        <v>8.3657407407407422E-4</v>
      </c>
      <c r="N23" s="130">
        <v>1</v>
      </c>
      <c r="O23" s="125">
        <v>6.333333333333333E-4</v>
      </c>
      <c r="P23" s="130">
        <v>1</v>
      </c>
      <c r="Q23" s="130">
        <f>SUM(J23,L23,N23,P23)</f>
        <v>6</v>
      </c>
      <c r="R23" s="165">
        <v>1</v>
      </c>
      <c r="S23" s="167">
        <v>12</v>
      </c>
    </row>
    <row r="24" spans="1:19" ht="15" customHeight="1">
      <c r="A24" s="123">
        <v>1961</v>
      </c>
      <c r="B24" s="31" t="str">
        <f>IF($A24="","",VLOOKUP($A24,licbarque97,3))</f>
        <v>FERNANDES CELINE</v>
      </c>
      <c r="C24" s="31" t="str">
        <f>IF(A24="","",VLOOKUP(A24,licbarque97,6))</f>
        <v>FEM</v>
      </c>
      <c r="D24" s="31" t="str">
        <f>IF(A24="","",VLOOKUP(A24,licbarque97,5))</f>
        <v>GRIGNY</v>
      </c>
      <c r="E24" s="129">
        <v>5.5</v>
      </c>
      <c r="F24" s="129">
        <v>6</v>
      </c>
      <c r="G24" s="129">
        <v>6</v>
      </c>
      <c r="H24" s="129">
        <f>SUM(E24,F24,G24)</f>
        <v>17.5</v>
      </c>
      <c r="I24" s="221">
        <v>2.7060185185185184E-4</v>
      </c>
      <c r="J24" s="130">
        <v>1</v>
      </c>
      <c r="K24" s="125">
        <v>2.7184027777777779E-3</v>
      </c>
      <c r="L24" s="130">
        <v>1</v>
      </c>
      <c r="M24" s="125">
        <v>9.3935185185185181E-4</v>
      </c>
      <c r="N24" s="130">
        <v>2</v>
      </c>
      <c r="O24" s="125">
        <v>6.7499999999999993E-4</v>
      </c>
      <c r="P24" s="130">
        <v>2</v>
      </c>
      <c r="Q24" s="130">
        <f>SUM(J24,L24,N24,P24)</f>
        <v>6</v>
      </c>
      <c r="R24" s="165">
        <v>2</v>
      </c>
      <c r="S24" s="167">
        <v>10</v>
      </c>
    </row>
    <row r="25" spans="1:19" ht="15" customHeight="1">
      <c r="A25" s="123">
        <v>1197</v>
      </c>
      <c r="B25" s="31" t="str">
        <f>IF($A25="","",VLOOKUP($A25,licbarque97,3))</f>
        <v>BEN HADJ AMOR HENDA</v>
      </c>
      <c r="C25" s="31" t="str">
        <f>IF(A25="","",VLOOKUP(A25,licbarque97,6))</f>
        <v>FEM</v>
      </c>
      <c r="D25" s="31" t="str">
        <f>IF(A25="","",VLOOKUP(A25,licbarque97,5))</f>
        <v>GRIGNY</v>
      </c>
      <c r="E25" s="129">
        <v>4.5</v>
      </c>
      <c r="F25" s="129">
        <v>4</v>
      </c>
      <c r="G25" s="129">
        <v>0</v>
      </c>
      <c r="H25" s="129">
        <f>SUM(E25,F25,G25)</f>
        <v>8.5</v>
      </c>
      <c r="I25" s="221">
        <v>2.357638888888889E-4</v>
      </c>
      <c r="J25" s="130">
        <v>3</v>
      </c>
      <c r="K25" s="125">
        <v>4.751504629629629E-3</v>
      </c>
      <c r="L25" s="130">
        <v>3</v>
      </c>
      <c r="M25" s="125">
        <v>1.4336805555555554E-3</v>
      </c>
      <c r="N25" s="130">
        <v>3</v>
      </c>
      <c r="O25" s="125">
        <v>9.6064814814814808E-4</v>
      </c>
      <c r="P25" s="130">
        <v>3</v>
      </c>
      <c r="Q25" s="130">
        <f>SUM(J25,L25,N25,P25)</f>
        <v>12</v>
      </c>
      <c r="R25" s="165">
        <v>3</v>
      </c>
      <c r="S25" s="167">
        <v>9</v>
      </c>
    </row>
    <row r="26" spans="1:19" ht="15" customHeight="1">
      <c r="A26" s="123"/>
      <c r="B26" s="31" t="str">
        <f>IF($A26="","",VLOOKUP($A26,licbarque97,3))</f>
        <v/>
      </c>
      <c r="C26" s="31" t="str">
        <f>IF(A26="","",VLOOKUP(A26,licbarque97,6))</f>
        <v/>
      </c>
      <c r="D26" s="31" t="str">
        <f>IF(A26="","",VLOOKUP(A26,licbarque97,5))</f>
        <v/>
      </c>
      <c r="E26" s="129"/>
      <c r="F26" s="129"/>
      <c r="G26" s="129"/>
      <c r="H26" s="129">
        <f>SUM(E26,F26,G26)</f>
        <v>0</v>
      </c>
      <c r="I26" s="221"/>
      <c r="J26" s="130"/>
      <c r="K26" s="125"/>
      <c r="L26" s="130"/>
      <c r="M26" s="125"/>
      <c r="N26" s="130"/>
      <c r="O26" s="125"/>
      <c r="P26" s="130"/>
      <c r="Q26" s="130">
        <f>SUM(J26,L26,N26,P26)</f>
        <v>0</v>
      </c>
      <c r="R26" s="165"/>
      <c r="S26" s="167"/>
    </row>
    <row r="27" spans="1:19" ht="21.75" customHeight="1">
      <c r="A27" s="1004" t="s">
        <v>510</v>
      </c>
      <c r="B27" s="1005"/>
      <c r="C27" s="1005"/>
      <c r="D27" s="1005"/>
      <c r="E27" s="1005"/>
      <c r="F27" s="1005"/>
      <c r="G27" s="1005"/>
      <c r="H27" s="1005"/>
      <c r="I27" s="1005"/>
      <c r="J27" s="1005"/>
      <c r="K27" s="1005"/>
      <c r="L27" s="1005"/>
      <c r="M27" s="1005"/>
      <c r="N27" s="1005"/>
      <c r="O27" s="1005"/>
      <c r="P27" s="1005"/>
      <c r="Q27" s="1005"/>
      <c r="R27" s="1005"/>
      <c r="S27" s="167"/>
    </row>
    <row r="28" spans="1:19" ht="15" customHeight="1">
      <c r="A28" s="123">
        <v>1186</v>
      </c>
      <c r="B28" s="31" t="str">
        <f t="shared" ref="B28:B37" si="10">IF($A28="","",VLOOKUP($A28,licbarque97,3))</f>
        <v>LISON CORINNE</v>
      </c>
      <c r="C28" s="31" t="str">
        <f t="shared" ref="C28:C37" si="11">IF(A28="","",VLOOKUP(A28,licbarque97,6))</f>
        <v>FEM</v>
      </c>
      <c r="D28" s="31" t="str">
        <f t="shared" ref="D28:D37" si="12">IF(A28="","",VLOOKUP(A28,licbarque97,5))</f>
        <v>GRIGNY</v>
      </c>
      <c r="E28" s="129">
        <v>6.5</v>
      </c>
      <c r="F28" s="129">
        <v>6.5</v>
      </c>
      <c r="G28" s="129">
        <v>6</v>
      </c>
      <c r="H28" s="129">
        <f>SUM(E28,F28,G28)</f>
        <v>19</v>
      </c>
      <c r="I28" s="221">
        <v>2.9918981481481479E-4</v>
      </c>
      <c r="J28" s="130">
        <v>1</v>
      </c>
      <c r="K28" s="125">
        <v>2.5542824074074075E-3</v>
      </c>
      <c r="L28" s="130">
        <v>1</v>
      </c>
      <c r="M28" s="125">
        <v>9.7986111111111125E-4</v>
      </c>
      <c r="N28" s="130">
        <v>1</v>
      </c>
      <c r="O28" s="125">
        <v>6.7013888888888885E-4</v>
      </c>
      <c r="P28" s="130">
        <v>1</v>
      </c>
      <c r="Q28" s="130">
        <f>SUM(J28,L28,N28,P28)</f>
        <v>4</v>
      </c>
      <c r="R28" s="165">
        <v>1</v>
      </c>
      <c r="S28" s="167">
        <v>12</v>
      </c>
    </row>
    <row r="29" spans="1:19" ht="9.75" customHeight="1">
      <c r="A29" s="123"/>
      <c r="B29" s="31" t="str">
        <f t="shared" si="10"/>
        <v/>
      </c>
      <c r="C29" s="31" t="str">
        <f t="shared" si="11"/>
        <v/>
      </c>
      <c r="D29" s="31" t="str">
        <f t="shared" si="12"/>
        <v/>
      </c>
      <c r="E29" s="129"/>
      <c r="F29" s="129"/>
      <c r="G29" s="129"/>
      <c r="H29" s="129">
        <f t="shared" ref="H29:H37" si="13">SUM(E29,F29,G29)</f>
        <v>0</v>
      </c>
      <c r="I29" s="221"/>
      <c r="J29" s="130"/>
      <c r="K29" s="125"/>
      <c r="L29" s="130"/>
      <c r="M29" s="125"/>
      <c r="N29" s="130"/>
      <c r="O29" s="125"/>
      <c r="P29" s="130"/>
      <c r="Q29" s="130">
        <f t="shared" ref="Q29:Q37" si="14">SUM(J29,L29,N29,P29)</f>
        <v>0</v>
      </c>
      <c r="R29" s="165"/>
      <c r="S29" s="167"/>
    </row>
    <row r="30" spans="1:19" ht="15" hidden="1" customHeight="1">
      <c r="A30" s="123"/>
      <c r="B30" s="31" t="str">
        <f t="shared" si="10"/>
        <v/>
      </c>
      <c r="C30" s="31" t="str">
        <f t="shared" si="11"/>
        <v/>
      </c>
      <c r="D30" s="31" t="str">
        <f t="shared" si="12"/>
        <v/>
      </c>
      <c r="E30" s="129"/>
      <c r="F30" s="129"/>
      <c r="G30" s="129"/>
      <c r="H30" s="129">
        <f t="shared" si="13"/>
        <v>0</v>
      </c>
      <c r="I30" s="221"/>
      <c r="J30" s="130"/>
      <c r="K30" s="125"/>
      <c r="L30" s="130"/>
      <c r="M30" s="125"/>
      <c r="N30" s="130"/>
      <c r="O30" s="125"/>
      <c r="P30" s="130"/>
      <c r="Q30" s="130">
        <f t="shared" si="14"/>
        <v>0</v>
      </c>
      <c r="R30" s="165"/>
      <c r="S30" s="167"/>
    </row>
    <row r="31" spans="1:19" ht="15" hidden="1" customHeight="1">
      <c r="A31" s="123"/>
      <c r="B31" s="31" t="str">
        <f t="shared" si="10"/>
        <v/>
      </c>
      <c r="C31" s="31" t="str">
        <f t="shared" si="11"/>
        <v/>
      </c>
      <c r="D31" s="31" t="str">
        <f t="shared" si="12"/>
        <v/>
      </c>
      <c r="E31" s="129"/>
      <c r="F31" s="129"/>
      <c r="G31" s="129"/>
      <c r="H31" s="129">
        <f t="shared" si="13"/>
        <v>0</v>
      </c>
      <c r="I31" s="221"/>
      <c r="J31" s="130"/>
      <c r="K31" s="125"/>
      <c r="L31" s="130"/>
      <c r="M31" s="125"/>
      <c r="N31" s="130"/>
      <c r="O31" s="125"/>
      <c r="P31" s="130"/>
      <c r="Q31" s="130">
        <f t="shared" si="14"/>
        <v>0</v>
      </c>
      <c r="R31" s="165"/>
      <c r="S31" s="167"/>
    </row>
    <row r="32" spans="1:19" ht="15" hidden="1" customHeight="1">
      <c r="A32" s="123"/>
      <c r="B32" s="31" t="str">
        <f t="shared" si="10"/>
        <v/>
      </c>
      <c r="C32" s="31" t="str">
        <f t="shared" si="11"/>
        <v/>
      </c>
      <c r="D32" s="31" t="str">
        <f t="shared" si="12"/>
        <v/>
      </c>
      <c r="E32" s="129"/>
      <c r="F32" s="129"/>
      <c r="G32" s="129"/>
      <c r="H32" s="129">
        <f t="shared" si="13"/>
        <v>0</v>
      </c>
      <c r="I32" s="221"/>
      <c r="J32" s="130"/>
      <c r="K32" s="125"/>
      <c r="L32" s="130"/>
      <c r="M32" s="125"/>
      <c r="N32" s="130"/>
      <c r="O32" s="125"/>
      <c r="P32" s="130"/>
      <c r="Q32" s="130">
        <f t="shared" si="14"/>
        <v>0</v>
      </c>
      <c r="R32" s="165"/>
      <c r="S32" s="167"/>
    </row>
    <row r="33" spans="1:19" ht="15" hidden="1" customHeight="1">
      <c r="A33" s="123"/>
      <c r="B33" s="31" t="str">
        <f t="shared" si="10"/>
        <v/>
      </c>
      <c r="C33" s="31" t="str">
        <f t="shared" si="11"/>
        <v/>
      </c>
      <c r="D33" s="31" t="str">
        <f t="shared" si="12"/>
        <v/>
      </c>
      <c r="E33" s="129"/>
      <c r="F33" s="129"/>
      <c r="G33" s="129"/>
      <c r="H33" s="129">
        <f t="shared" si="13"/>
        <v>0</v>
      </c>
      <c r="I33" s="221"/>
      <c r="J33" s="130"/>
      <c r="K33" s="125"/>
      <c r="L33" s="130"/>
      <c r="M33" s="125"/>
      <c r="N33" s="130"/>
      <c r="O33" s="125"/>
      <c r="P33" s="130"/>
      <c r="Q33" s="130">
        <f t="shared" si="14"/>
        <v>0</v>
      </c>
      <c r="R33" s="165"/>
      <c r="S33" s="167"/>
    </row>
    <row r="34" spans="1:19" ht="15" hidden="1" customHeight="1">
      <c r="A34" s="123"/>
      <c r="B34" s="31" t="str">
        <f t="shared" si="10"/>
        <v/>
      </c>
      <c r="C34" s="31" t="str">
        <f t="shared" si="11"/>
        <v/>
      </c>
      <c r="D34" s="31" t="str">
        <f t="shared" si="12"/>
        <v/>
      </c>
      <c r="E34" s="129"/>
      <c r="F34" s="129"/>
      <c r="G34" s="129"/>
      <c r="H34" s="129">
        <f t="shared" si="13"/>
        <v>0</v>
      </c>
      <c r="I34" s="221"/>
      <c r="J34" s="130"/>
      <c r="K34" s="125"/>
      <c r="L34" s="130"/>
      <c r="M34" s="125"/>
      <c r="N34" s="130"/>
      <c r="O34" s="125"/>
      <c r="P34" s="130"/>
      <c r="Q34" s="130">
        <f t="shared" si="14"/>
        <v>0</v>
      </c>
      <c r="R34" s="165"/>
      <c r="S34" s="167"/>
    </row>
    <row r="35" spans="1:19" ht="15" hidden="1" customHeight="1">
      <c r="A35" s="123"/>
      <c r="B35" s="31" t="str">
        <f t="shared" si="10"/>
        <v/>
      </c>
      <c r="C35" s="31" t="str">
        <f t="shared" si="11"/>
        <v/>
      </c>
      <c r="D35" s="31" t="str">
        <f t="shared" si="12"/>
        <v/>
      </c>
      <c r="E35" s="129"/>
      <c r="F35" s="129"/>
      <c r="G35" s="129"/>
      <c r="H35" s="129">
        <f t="shared" si="13"/>
        <v>0</v>
      </c>
      <c r="I35" s="221"/>
      <c r="J35" s="130"/>
      <c r="K35" s="125"/>
      <c r="L35" s="130"/>
      <c r="M35" s="125"/>
      <c r="N35" s="130"/>
      <c r="O35" s="125"/>
      <c r="P35" s="130"/>
      <c r="Q35" s="130">
        <f t="shared" si="14"/>
        <v>0</v>
      </c>
      <c r="R35" s="165"/>
      <c r="S35" s="167"/>
    </row>
    <row r="36" spans="1:19" ht="15" hidden="1" customHeight="1">
      <c r="A36" s="123"/>
      <c r="B36" s="31" t="str">
        <f t="shared" si="10"/>
        <v/>
      </c>
      <c r="C36" s="31" t="str">
        <f t="shared" si="11"/>
        <v/>
      </c>
      <c r="D36" s="31" t="str">
        <f t="shared" si="12"/>
        <v/>
      </c>
      <c r="E36" s="129"/>
      <c r="F36" s="129"/>
      <c r="G36" s="129"/>
      <c r="H36" s="129">
        <f t="shared" si="13"/>
        <v>0</v>
      </c>
      <c r="I36" s="221"/>
      <c r="J36" s="130"/>
      <c r="K36" s="125"/>
      <c r="L36" s="130"/>
      <c r="M36" s="125"/>
      <c r="N36" s="130"/>
      <c r="O36" s="125"/>
      <c r="P36" s="130"/>
      <c r="Q36" s="130">
        <f t="shared" si="14"/>
        <v>0</v>
      </c>
      <c r="R36" s="165"/>
      <c r="S36" s="167"/>
    </row>
    <row r="37" spans="1:19" ht="15" hidden="1" customHeight="1">
      <c r="A37" s="123"/>
      <c r="B37" s="31" t="str">
        <f t="shared" si="10"/>
        <v/>
      </c>
      <c r="C37" s="31" t="str">
        <f t="shared" si="11"/>
        <v/>
      </c>
      <c r="D37" s="31" t="str">
        <f t="shared" si="12"/>
        <v/>
      </c>
      <c r="E37" s="129"/>
      <c r="F37" s="129"/>
      <c r="G37" s="129"/>
      <c r="H37" s="129">
        <f t="shared" si="13"/>
        <v>0</v>
      </c>
      <c r="I37" s="221"/>
      <c r="J37" s="130"/>
      <c r="K37" s="125"/>
      <c r="L37" s="130"/>
      <c r="M37" s="125"/>
      <c r="N37" s="130"/>
      <c r="O37" s="125"/>
      <c r="P37" s="130"/>
      <c r="Q37" s="130">
        <f t="shared" si="14"/>
        <v>0</v>
      </c>
      <c r="R37" s="165"/>
      <c r="S37" s="167"/>
    </row>
    <row r="38" spans="1:19" ht="21.75" customHeight="1">
      <c r="A38" s="1004" t="s">
        <v>512</v>
      </c>
      <c r="B38" s="1005"/>
      <c r="C38" s="1005"/>
      <c r="D38" s="1005"/>
      <c r="E38" s="1005"/>
      <c r="F38" s="1005"/>
      <c r="G38" s="1005"/>
      <c r="H38" s="1005"/>
      <c r="I38" s="1005"/>
      <c r="J38" s="1005"/>
      <c r="K38" s="1005"/>
      <c r="L38" s="1005"/>
      <c r="M38" s="1005"/>
      <c r="N38" s="1005"/>
      <c r="O38" s="1005"/>
      <c r="P38" s="1005"/>
      <c r="Q38" s="1005"/>
      <c r="R38" s="1005"/>
      <c r="S38" s="167"/>
    </row>
    <row r="39" spans="1:19" ht="15" customHeight="1">
      <c r="A39" s="123"/>
      <c r="B39" s="31" t="str">
        <f t="shared" ref="B39:B44" si="15">IF($A39="","",VLOOKUP($A39,licbarque97,3))</f>
        <v/>
      </c>
      <c r="C39" s="31" t="str">
        <f t="shared" ref="C39:C44" si="16">IF(A39="","",VLOOKUP(A39,licbarque97,6))</f>
        <v/>
      </c>
      <c r="D39" s="31" t="str">
        <f t="shared" ref="D39:D44" si="17">IF(A39="","",VLOOKUP(A39,licbarque97,5))</f>
        <v/>
      </c>
      <c r="E39" s="129"/>
      <c r="F39" s="129"/>
      <c r="G39" s="129"/>
      <c r="H39" s="129">
        <f t="shared" ref="H39:H44" si="18">SUM(E39,F39,G39)</f>
        <v>0</v>
      </c>
      <c r="I39" s="221"/>
      <c r="J39" s="130"/>
      <c r="K39" s="125"/>
      <c r="L39" s="130"/>
      <c r="M39" s="125"/>
      <c r="N39" s="130"/>
      <c r="O39" s="125"/>
      <c r="P39" s="130"/>
      <c r="Q39" s="130">
        <f t="shared" ref="Q39:Q44" si="19">SUM(J39,L39,N39,P39)</f>
        <v>0</v>
      </c>
      <c r="R39" s="165"/>
      <c r="S39" s="167"/>
    </row>
    <row r="40" spans="1:19" ht="0.75" customHeight="1">
      <c r="A40" s="123"/>
      <c r="B40" s="31" t="str">
        <f t="shared" si="15"/>
        <v/>
      </c>
      <c r="C40" s="31" t="str">
        <f t="shared" si="16"/>
        <v/>
      </c>
      <c r="D40" s="31" t="str">
        <f t="shared" si="17"/>
        <v/>
      </c>
      <c r="E40" s="129"/>
      <c r="F40" s="129"/>
      <c r="G40" s="129"/>
      <c r="H40" s="129">
        <f t="shared" si="18"/>
        <v>0</v>
      </c>
      <c r="I40" s="221"/>
      <c r="J40" s="130"/>
      <c r="K40" s="125"/>
      <c r="L40" s="130"/>
      <c r="M40" s="125"/>
      <c r="N40" s="130"/>
      <c r="O40" s="125"/>
      <c r="P40" s="130"/>
      <c r="Q40" s="130">
        <f t="shared" si="19"/>
        <v>0</v>
      </c>
      <c r="R40" s="165"/>
      <c r="S40" s="167"/>
    </row>
    <row r="41" spans="1:19" ht="15" hidden="1" customHeight="1">
      <c r="A41" s="123"/>
      <c r="B41" s="31" t="str">
        <f t="shared" si="15"/>
        <v/>
      </c>
      <c r="C41" s="31" t="str">
        <f t="shared" si="16"/>
        <v/>
      </c>
      <c r="D41" s="31" t="str">
        <f t="shared" si="17"/>
        <v/>
      </c>
      <c r="E41" s="129"/>
      <c r="F41" s="129"/>
      <c r="G41" s="129"/>
      <c r="H41" s="129">
        <f t="shared" si="18"/>
        <v>0</v>
      </c>
      <c r="I41" s="221"/>
      <c r="J41" s="130"/>
      <c r="K41" s="125"/>
      <c r="L41" s="130"/>
      <c r="M41" s="125"/>
      <c r="N41" s="130"/>
      <c r="O41" s="125"/>
      <c r="P41" s="130"/>
      <c r="Q41" s="130">
        <f t="shared" si="19"/>
        <v>0</v>
      </c>
      <c r="R41" s="165"/>
      <c r="S41" s="167"/>
    </row>
    <row r="42" spans="1:19" ht="15" hidden="1" customHeight="1">
      <c r="A42" s="123"/>
      <c r="B42" s="31" t="str">
        <f t="shared" si="15"/>
        <v/>
      </c>
      <c r="C42" s="31" t="str">
        <f t="shared" si="16"/>
        <v/>
      </c>
      <c r="D42" s="31" t="str">
        <f t="shared" si="17"/>
        <v/>
      </c>
      <c r="E42" s="129"/>
      <c r="F42" s="129"/>
      <c r="G42" s="129"/>
      <c r="H42" s="129">
        <f t="shared" si="18"/>
        <v>0</v>
      </c>
      <c r="I42" s="221"/>
      <c r="J42" s="130"/>
      <c r="K42" s="125"/>
      <c r="L42" s="130"/>
      <c r="M42" s="125"/>
      <c r="N42" s="130"/>
      <c r="O42" s="125"/>
      <c r="P42" s="130"/>
      <c r="Q42" s="130">
        <f t="shared" si="19"/>
        <v>0</v>
      </c>
      <c r="R42" s="165"/>
      <c r="S42" s="167"/>
    </row>
    <row r="43" spans="1:19" ht="15" hidden="1" customHeight="1">
      <c r="A43" s="123"/>
      <c r="B43" s="31" t="str">
        <f t="shared" si="15"/>
        <v/>
      </c>
      <c r="C43" s="31" t="str">
        <f t="shared" si="16"/>
        <v/>
      </c>
      <c r="D43" s="31" t="str">
        <f t="shared" si="17"/>
        <v/>
      </c>
      <c r="E43" s="129"/>
      <c r="F43" s="129"/>
      <c r="G43" s="129"/>
      <c r="H43" s="129">
        <f t="shared" si="18"/>
        <v>0</v>
      </c>
      <c r="I43" s="221"/>
      <c r="J43" s="130"/>
      <c r="K43" s="125"/>
      <c r="L43" s="130"/>
      <c r="M43" s="125"/>
      <c r="N43" s="130"/>
      <c r="O43" s="125"/>
      <c r="P43" s="130"/>
      <c r="Q43" s="130">
        <f t="shared" si="19"/>
        <v>0</v>
      </c>
      <c r="R43" s="165"/>
      <c r="S43" s="167"/>
    </row>
    <row r="44" spans="1:19" ht="15" hidden="1" customHeight="1">
      <c r="A44" s="123"/>
      <c r="B44" s="31" t="str">
        <f t="shared" si="15"/>
        <v/>
      </c>
      <c r="C44" s="31" t="str">
        <f t="shared" si="16"/>
        <v/>
      </c>
      <c r="D44" s="31" t="str">
        <f t="shared" si="17"/>
        <v/>
      </c>
      <c r="E44" s="129"/>
      <c r="F44" s="129"/>
      <c r="G44" s="129"/>
      <c r="H44" s="129">
        <f t="shared" si="18"/>
        <v>0</v>
      </c>
      <c r="I44" s="221"/>
      <c r="J44" s="130"/>
      <c r="K44" s="125"/>
      <c r="L44" s="130"/>
      <c r="M44" s="125"/>
      <c r="N44" s="130"/>
      <c r="O44" s="125"/>
      <c r="P44" s="130"/>
      <c r="Q44" s="130">
        <f t="shared" si="19"/>
        <v>0</v>
      </c>
      <c r="R44" s="165"/>
      <c r="S44" s="167"/>
    </row>
    <row r="45" spans="1:19" ht="21.75" customHeight="1">
      <c r="A45" s="1004" t="s">
        <v>514</v>
      </c>
      <c r="B45" s="1005"/>
      <c r="C45" s="1005"/>
      <c r="D45" s="1005"/>
      <c r="E45" s="1005"/>
      <c r="F45" s="1005"/>
      <c r="G45" s="1005"/>
      <c r="H45" s="1005"/>
      <c r="I45" s="1005"/>
      <c r="J45" s="1005"/>
      <c r="K45" s="1005"/>
      <c r="L45" s="1005"/>
      <c r="M45" s="1005"/>
      <c r="N45" s="1005"/>
      <c r="O45" s="1005"/>
      <c r="P45" s="1005"/>
      <c r="Q45" s="1005"/>
      <c r="R45" s="1005"/>
      <c r="S45" s="167"/>
    </row>
    <row r="46" spans="1:19" ht="15" customHeight="1">
      <c r="A46" s="123">
        <v>1245</v>
      </c>
      <c r="B46" s="31" t="str">
        <f t="shared" ref="B46:B52" si="20">IF($A46="","",VLOOKUP($A46,licbarque97,3))</f>
        <v>NORMAND DAMIEN</v>
      </c>
      <c r="C46" s="31" t="str">
        <f t="shared" ref="C46:C52" si="21">IF(A46="","",VLOOKUP(A46,licbarque97,6))</f>
        <v>VET</v>
      </c>
      <c r="D46" s="31" t="str">
        <f t="shared" ref="D46:D52" si="22">IF(A46="","",VLOOKUP(A46,licbarque97,5))</f>
        <v>CHASSE</v>
      </c>
      <c r="E46" s="129">
        <v>9</v>
      </c>
      <c r="F46" s="129">
        <v>9.5</v>
      </c>
      <c r="G46" s="129">
        <v>6</v>
      </c>
      <c r="H46" s="129">
        <f t="shared" ref="H46:H52" si="23">SUM(E46,F46,G46)</f>
        <v>24.5</v>
      </c>
      <c r="I46" s="221">
        <v>2.6145833333333332E-4</v>
      </c>
      <c r="J46" s="130">
        <v>3</v>
      </c>
      <c r="K46" s="125">
        <v>1.6620370370370372E-3</v>
      </c>
      <c r="L46" s="130">
        <v>2</v>
      </c>
      <c r="M46" s="125">
        <v>7.309027777777778E-4</v>
      </c>
      <c r="N46" s="130">
        <v>2</v>
      </c>
      <c r="O46" s="125">
        <v>1.1017361111111111E-3</v>
      </c>
      <c r="P46" s="130">
        <v>2</v>
      </c>
      <c r="Q46" s="130">
        <f t="shared" ref="Q46:Q52" si="24">SUM(J46,L46,N46,P46)</f>
        <v>9</v>
      </c>
      <c r="R46" s="165">
        <v>1</v>
      </c>
      <c r="S46" s="167">
        <v>12</v>
      </c>
    </row>
    <row r="47" spans="1:19" ht="15" customHeight="1">
      <c r="A47" s="123">
        <v>1174</v>
      </c>
      <c r="B47" s="31" t="str">
        <f t="shared" si="20"/>
        <v>RIGARD THOMAS</v>
      </c>
      <c r="C47" s="31" t="str">
        <f t="shared" si="21"/>
        <v>SEN</v>
      </c>
      <c r="D47" s="31" t="str">
        <f t="shared" si="22"/>
        <v>GRIGNY</v>
      </c>
      <c r="E47" s="129">
        <v>10.5</v>
      </c>
      <c r="F47" s="129">
        <v>11</v>
      </c>
      <c r="G47" s="129">
        <v>6</v>
      </c>
      <c r="H47" s="129">
        <f t="shared" si="23"/>
        <v>27.5</v>
      </c>
      <c r="I47" s="221">
        <v>4.6875000000000004E-4</v>
      </c>
      <c r="J47" s="130">
        <v>1</v>
      </c>
      <c r="K47" s="125">
        <v>1.8048611111111112E-3</v>
      </c>
      <c r="L47" s="130">
        <v>4</v>
      </c>
      <c r="M47" s="125">
        <v>6.1562499999999996E-4</v>
      </c>
      <c r="N47" s="130">
        <v>1</v>
      </c>
      <c r="O47" s="125">
        <v>1.1996527777777778E-3</v>
      </c>
      <c r="P47" s="130">
        <v>4</v>
      </c>
      <c r="Q47" s="130">
        <f t="shared" si="24"/>
        <v>10</v>
      </c>
      <c r="R47" s="165">
        <v>2</v>
      </c>
      <c r="S47" s="167">
        <v>10</v>
      </c>
    </row>
    <row r="48" spans="1:19" ht="15" customHeight="1">
      <c r="A48" s="123">
        <v>1238</v>
      </c>
      <c r="B48" s="31" t="str">
        <f t="shared" si="20"/>
        <v>VENESSY FABRICE</v>
      </c>
      <c r="C48" s="31" t="str">
        <f t="shared" si="21"/>
        <v>VET</v>
      </c>
      <c r="D48" s="31" t="str">
        <f t="shared" si="22"/>
        <v>LOIRE</v>
      </c>
      <c r="E48" s="129">
        <v>9.5</v>
      </c>
      <c r="F48" s="129">
        <v>10</v>
      </c>
      <c r="G48" s="129">
        <v>6</v>
      </c>
      <c r="H48" s="129">
        <f t="shared" si="23"/>
        <v>25.5</v>
      </c>
      <c r="I48" s="221">
        <v>2.5138888888888889E-4</v>
      </c>
      <c r="J48" s="130">
        <v>2</v>
      </c>
      <c r="K48" s="125">
        <v>1.6091435185185184E-3</v>
      </c>
      <c r="L48" s="130">
        <v>1</v>
      </c>
      <c r="M48" s="125">
        <v>9.1041666666666658E-4</v>
      </c>
      <c r="N48" s="130">
        <v>6</v>
      </c>
      <c r="O48" s="125">
        <v>1.1263888888888888E-3</v>
      </c>
      <c r="P48" s="130">
        <v>3</v>
      </c>
      <c r="Q48" s="130">
        <f t="shared" si="24"/>
        <v>12</v>
      </c>
      <c r="R48" s="165">
        <v>3</v>
      </c>
      <c r="S48" s="167">
        <v>9</v>
      </c>
    </row>
    <row r="49" spans="1:19" ht="15" customHeight="1">
      <c r="A49" s="123">
        <v>1235</v>
      </c>
      <c r="B49" s="31" t="str">
        <f t="shared" si="20"/>
        <v>COLOMBIER FRANCK</v>
      </c>
      <c r="C49" s="31" t="str">
        <f t="shared" si="21"/>
        <v>VET</v>
      </c>
      <c r="D49" s="31" t="str">
        <f t="shared" si="22"/>
        <v>ST ROMAIN</v>
      </c>
      <c r="E49" s="129">
        <v>8.5</v>
      </c>
      <c r="F49" s="129">
        <v>0</v>
      </c>
      <c r="G49" s="129">
        <v>3</v>
      </c>
      <c r="H49" s="129">
        <f t="shared" si="23"/>
        <v>11.5</v>
      </c>
      <c r="I49" s="221">
        <v>3.2997685185185186E-4</v>
      </c>
      <c r="J49" s="130">
        <v>6</v>
      </c>
      <c r="K49" s="125">
        <v>1.7917824074074077E-3</v>
      </c>
      <c r="L49" s="130">
        <v>3</v>
      </c>
      <c r="M49" s="125">
        <v>7.8923611111111121E-4</v>
      </c>
      <c r="N49" s="130">
        <v>4</v>
      </c>
      <c r="O49" s="125">
        <v>1.0307870370370369E-3</v>
      </c>
      <c r="P49" s="130">
        <v>1</v>
      </c>
      <c r="Q49" s="130">
        <f t="shared" si="24"/>
        <v>14</v>
      </c>
      <c r="R49" s="165">
        <v>4</v>
      </c>
      <c r="S49" s="167">
        <v>8</v>
      </c>
    </row>
    <row r="50" spans="1:19" ht="15" customHeight="1">
      <c r="A50" s="123">
        <v>11098</v>
      </c>
      <c r="B50" s="31" t="str">
        <f t="shared" si="20"/>
        <v>MASALA PATRICK</v>
      </c>
      <c r="C50" s="31" t="str">
        <f t="shared" si="21"/>
        <v>SEN</v>
      </c>
      <c r="D50" s="31" t="str">
        <f t="shared" si="22"/>
        <v>GRIGNY</v>
      </c>
      <c r="E50" s="129">
        <v>8</v>
      </c>
      <c r="F50" s="129">
        <v>8</v>
      </c>
      <c r="G50" s="129">
        <v>6</v>
      </c>
      <c r="H50" s="129">
        <f t="shared" si="23"/>
        <v>22</v>
      </c>
      <c r="I50" s="221">
        <v>3.9027777777777775E-4</v>
      </c>
      <c r="J50" s="130">
        <v>5</v>
      </c>
      <c r="K50" s="125">
        <v>2.3422453703703704E-3</v>
      </c>
      <c r="L50" s="130">
        <v>5</v>
      </c>
      <c r="M50" s="125">
        <v>7.7581018518518526E-4</v>
      </c>
      <c r="N50" s="130">
        <v>3</v>
      </c>
      <c r="O50" s="125">
        <v>1.4395833333333333E-3</v>
      </c>
      <c r="P50" s="130">
        <v>6</v>
      </c>
      <c r="Q50" s="130">
        <f t="shared" si="24"/>
        <v>19</v>
      </c>
      <c r="R50" s="165">
        <v>5</v>
      </c>
      <c r="S50" s="167">
        <v>7</v>
      </c>
    </row>
    <row r="51" spans="1:19" ht="15" customHeight="1">
      <c r="A51" s="123">
        <v>1359</v>
      </c>
      <c r="B51" s="31" t="str">
        <f t="shared" si="20"/>
        <v>VALAYER FREDERIC</v>
      </c>
      <c r="C51" s="31" t="str">
        <f t="shared" si="21"/>
        <v>SEN</v>
      </c>
      <c r="D51" s="31" t="str">
        <f t="shared" si="22"/>
        <v>GRIGNY</v>
      </c>
      <c r="E51" s="129">
        <v>8.5</v>
      </c>
      <c r="F51" s="129">
        <v>7.5</v>
      </c>
      <c r="G51" s="129">
        <v>6</v>
      </c>
      <c r="H51" s="129">
        <f t="shared" si="23"/>
        <v>22</v>
      </c>
      <c r="I51" s="221">
        <v>2.8136574074074072E-4</v>
      </c>
      <c r="J51" s="130">
        <v>4</v>
      </c>
      <c r="K51" s="125">
        <v>2.5947916666666667E-3</v>
      </c>
      <c r="L51" s="130">
        <v>6</v>
      </c>
      <c r="M51" s="125">
        <v>8.7997685185185195E-4</v>
      </c>
      <c r="N51" s="130">
        <v>5</v>
      </c>
      <c r="O51" s="125">
        <v>1.2893518518518519E-3</v>
      </c>
      <c r="P51" s="130">
        <v>5</v>
      </c>
      <c r="Q51" s="130">
        <f t="shared" si="24"/>
        <v>20</v>
      </c>
      <c r="R51" s="165">
        <v>6</v>
      </c>
      <c r="S51" s="167">
        <v>6</v>
      </c>
    </row>
    <row r="52" spans="1:19" ht="15" customHeight="1">
      <c r="A52" s="123">
        <v>1123</v>
      </c>
      <c r="B52" s="31" t="str">
        <f t="shared" si="20"/>
        <v>MILLOUD YANNICK</v>
      </c>
      <c r="C52" s="31" t="str">
        <f t="shared" si="21"/>
        <v>VET</v>
      </c>
      <c r="D52" s="31" t="str">
        <f t="shared" si="22"/>
        <v>SABLONS</v>
      </c>
      <c r="E52" s="129" t="s">
        <v>660</v>
      </c>
      <c r="F52" s="129" t="s">
        <v>661</v>
      </c>
      <c r="G52" s="129" t="s">
        <v>660</v>
      </c>
      <c r="H52" s="129">
        <f t="shared" si="23"/>
        <v>0</v>
      </c>
      <c r="I52" s="221" t="s">
        <v>660</v>
      </c>
      <c r="J52" s="130"/>
      <c r="K52" s="125" t="s">
        <v>660</v>
      </c>
      <c r="L52" s="130"/>
      <c r="M52" s="125" t="s">
        <v>660</v>
      </c>
      <c r="N52" s="130"/>
      <c r="O52" s="125" t="s">
        <v>660</v>
      </c>
      <c r="P52" s="130"/>
      <c r="Q52" s="130">
        <f t="shared" si="24"/>
        <v>0</v>
      </c>
      <c r="R52" s="165"/>
      <c r="S52" s="167"/>
    </row>
    <row r="53" spans="1:19" ht="15" customHeight="1">
      <c r="A53" s="123"/>
      <c r="B53" s="31" t="str">
        <f>IF($A53="","",VLOOKUP($A53,licbarque97,3))</f>
        <v/>
      </c>
      <c r="C53" s="31" t="str">
        <f>IF(A53="","",VLOOKUP(A53,licbarque97,6))</f>
        <v/>
      </c>
      <c r="D53" s="31" t="str">
        <f>IF(A53="","",VLOOKUP(A53,licbarque97,5))</f>
        <v/>
      </c>
      <c r="E53" s="129"/>
      <c r="F53" s="129"/>
      <c r="G53" s="129"/>
      <c r="H53" s="129">
        <f>SUM(E53,F53,G53)</f>
        <v>0</v>
      </c>
      <c r="I53" s="221"/>
      <c r="J53" s="130"/>
      <c r="K53" s="125"/>
      <c r="L53" s="130"/>
      <c r="M53" s="125"/>
      <c r="N53" s="130"/>
      <c r="O53" s="125"/>
      <c r="P53" s="130"/>
      <c r="Q53" s="130">
        <f>SUM(J53,L53,N53,P53)</f>
        <v>0</v>
      </c>
      <c r="R53" s="165"/>
      <c r="S53" s="167"/>
    </row>
    <row r="54" spans="1:19" ht="15" customHeight="1">
      <c r="A54" s="123"/>
      <c r="B54" s="31" t="str">
        <f>IF($A54="","",VLOOKUP($A54,licbarque97,3))</f>
        <v/>
      </c>
      <c r="C54" s="31" t="str">
        <f>IF(A54="","",VLOOKUP(A54,licbarque97,6))</f>
        <v/>
      </c>
      <c r="D54" s="31" t="str">
        <f>IF(A54="","",VLOOKUP(A54,licbarque97,5))</f>
        <v/>
      </c>
      <c r="E54" s="129"/>
      <c r="F54" s="129"/>
      <c r="G54" s="129"/>
      <c r="H54" s="129">
        <f>SUM(E54,F54,G54)</f>
        <v>0</v>
      </c>
      <c r="I54" s="221"/>
      <c r="J54" s="130"/>
      <c r="K54" s="125"/>
      <c r="L54" s="130"/>
      <c r="M54" s="125"/>
      <c r="N54" s="130"/>
      <c r="O54" s="125"/>
      <c r="P54" s="130"/>
      <c r="Q54" s="130">
        <f>SUM(J54,L54,N54,P54)</f>
        <v>0</v>
      </c>
      <c r="R54" s="165"/>
      <c r="S54" s="167"/>
    </row>
    <row r="55" spans="1:19" ht="15" hidden="1" customHeight="1">
      <c r="A55" s="123"/>
      <c r="B55" s="31" t="str">
        <f>IF($A55="","",VLOOKUP($A55,licbarque97,3))</f>
        <v/>
      </c>
      <c r="C55" s="31" t="str">
        <f>IF(A55="","",VLOOKUP(A55,licbarque97,6))</f>
        <v/>
      </c>
      <c r="D55" s="31" t="str">
        <f>IF(A55="","",VLOOKUP(A55,licbarque97,5))</f>
        <v/>
      </c>
      <c r="E55" s="129"/>
      <c r="F55" s="129"/>
      <c r="G55" s="129"/>
      <c r="H55" s="129">
        <f>SUM(E55,F55,G55)</f>
        <v>0</v>
      </c>
      <c r="I55" s="221"/>
      <c r="J55" s="130"/>
      <c r="K55" s="125"/>
      <c r="L55" s="130"/>
      <c r="M55" s="125"/>
      <c r="N55" s="130"/>
      <c r="O55" s="125"/>
      <c r="P55" s="130"/>
      <c r="Q55" s="130">
        <f>SUM(J55,L55,N55,P55)</f>
        <v>0</v>
      </c>
      <c r="R55" s="165"/>
      <c r="S55" s="167"/>
    </row>
    <row r="56" spans="1:19" ht="21.75" customHeight="1">
      <c r="A56" s="1004" t="s">
        <v>513</v>
      </c>
      <c r="B56" s="1005"/>
      <c r="C56" s="1005"/>
      <c r="D56" s="1005"/>
      <c r="E56" s="1005"/>
      <c r="F56" s="1005"/>
      <c r="G56" s="1005"/>
      <c r="H56" s="1005"/>
      <c r="I56" s="1005"/>
      <c r="J56" s="1005"/>
      <c r="K56" s="1005"/>
      <c r="L56" s="1005"/>
      <c r="M56" s="1005"/>
      <c r="N56" s="1005"/>
      <c r="O56" s="1005"/>
      <c r="P56" s="1005"/>
      <c r="Q56" s="1005"/>
      <c r="R56" s="1005"/>
      <c r="S56" s="167"/>
    </row>
    <row r="57" spans="1:19" ht="15" customHeight="1">
      <c r="A57" s="123">
        <v>1183</v>
      </c>
      <c r="B57" s="31" t="str">
        <f t="shared" ref="B57:B70" si="25">IF($A57="","",VLOOKUP($A57,licbarque97,3))</f>
        <v>MIZZI CHRISTIAN</v>
      </c>
      <c r="C57" s="31" t="str">
        <f t="shared" ref="C57:C70" si="26">IF(A57="","",VLOOKUP(A57,licbarque97,6))</f>
        <v>VET</v>
      </c>
      <c r="D57" s="31" t="str">
        <f t="shared" ref="D57:D70" si="27">IF(A57="","",VLOOKUP(A57,licbarque97,5))</f>
        <v>GRIGNY</v>
      </c>
      <c r="E57" s="129">
        <v>10</v>
      </c>
      <c r="F57" s="129">
        <v>9</v>
      </c>
      <c r="G57" s="129">
        <v>3</v>
      </c>
      <c r="H57" s="129">
        <f>SUM(E57,F57,G57)</f>
        <v>22</v>
      </c>
      <c r="I57" s="221">
        <v>2.4409722222222218E-4</v>
      </c>
      <c r="J57" s="130">
        <v>1</v>
      </c>
      <c r="K57" s="125">
        <v>2.7633101851851851E-3</v>
      </c>
      <c r="L57" s="130">
        <v>1</v>
      </c>
      <c r="M57" s="125">
        <v>9.2407407407407412E-4</v>
      </c>
      <c r="N57" s="130">
        <v>1</v>
      </c>
      <c r="O57" s="125">
        <v>1.4464120370370371E-3</v>
      </c>
      <c r="P57" s="130">
        <v>1</v>
      </c>
      <c r="Q57" s="130">
        <f>SUM(J57,L57,N57,P57)</f>
        <v>4</v>
      </c>
      <c r="R57" s="165">
        <v>1</v>
      </c>
      <c r="S57" s="167">
        <v>12</v>
      </c>
    </row>
    <row r="58" spans="1:19" ht="15" customHeight="1">
      <c r="A58" s="123">
        <v>1763</v>
      </c>
      <c r="B58" s="31" t="str">
        <f t="shared" si="25"/>
        <v>DELFOUR ERIC</v>
      </c>
      <c r="C58" s="31" t="str">
        <f t="shared" si="26"/>
        <v>VET</v>
      </c>
      <c r="D58" s="31" t="str">
        <f t="shared" si="27"/>
        <v>VIENNE</v>
      </c>
      <c r="E58" s="129">
        <v>8.5</v>
      </c>
      <c r="F58" s="129">
        <v>8.5</v>
      </c>
      <c r="G58" s="129">
        <v>6</v>
      </c>
      <c r="H58" s="129">
        <f t="shared" ref="H58:H70" si="28">SUM(E58,F58,G58)</f>
        <v>23</v>
      </c>
      <c r="I58" s="221">
        <v>4.7523148148148148E-4</v>
      </c>
      <c r="J58" s="130"/>
      <c r="K58" s="125">
        <v>2.7354166666666668E-3</v>
      </c>
      <c r="L58" s="130"/>
      <c r="M58" s="222" t="s">
        <v>660</v>
      </c>
      <c r="N58" s="130"/>
      <c r="O58" s="125">
        <v>1.2243055555555555E-3</v>
      </c>
      <c r="P58" s="130"/>
      <c r="Q58" s="130">
        <f t="shared" ref="Q58:Q70" si="29">SUM(J58,L58,N58,P58)</f>
        <v>0</v>
      </c>
      <c r="R58" s="165"/>
      <c r="S58" s="167"/>
    </row>
    <row r="59" spans="1:19" ht="15" customHeight="1">
      <c r="A59" s="123"/>
      <c r="B59" s="31" t="str">
        <f t="shared" si="25"/>
        <v/>
      </c>
      <c r="C59" s="31" t="str">
        <f t="shared" si="26"/>
        <v/>
      </c>
      <c r="D59" s="31" t="str">
        <f t="shared" si="27"/>
        <v/>
      </c>
      <c r="E59" s="129"/>
      <c r="F59" s="129"/>
      <c r="G59" s="129"/>
      <c r="H59" s="129">
        <f t="shared" si="28"/>
        <v>0</v>
      </c>
      <c r="I59" s="221"/>
      <c r="J59" s="130"/>
      <c r="K59" s="125"/>
      <c r="L59" s="130"/>
      <c r="M59" s="125"/>
      <c r="N59" s="130"/>
      <c r="O59" s="125"/>
      <c r="P59" s="130"/>
      <c r="Q59" s="130">
        <f t="shared" si="29"/>
        <v>0</v>
      </c>
      <c r="R59" s="165"/>
      <c r="S59" s="167"/>
    </row>
    <row r="60" spans="1:19" ht="15" customHeight="1">
      <c r="A60" s="123"/>
      <c r="B60" s="31" t="str">
        <f t="shared" si="25"/>
        <v/>
      </c>
      <c r="C60" s="31" t="str">
        <f t="shared" si="26"/>
        <v/>
      </c>
      <c r="D60" s="31" t="str">
        <f t="shared" si="27"/>
        <v/>
      </c>
      <c r="E60" s="129"/>
      <c r="F60" s="129"/>
      <c r="G60" s="129"/>
      <c r="H60" s="129">
        <f t="shared" si="28"/>
        <v>0</v>
      </c>
      <c r="I60" s="221"/>
      <c r="J60" s="130"/>
      <c r="K60" s="125"/>
      <c r="L60" s="130"/>
      <c r="M60" s="125"/>
      <c r="N60" s="130"/>
      <c r="O60" s="125"/>
      <c r="P60" s="130"/>
      <c r="Q60" s="130">
        <f t="shared" si="29"/>
        <v>0</v>
      </c>
      <c r="R60" s="165"/>
      <c r="S60" s="167"/>
    </row>
    <row r="61" spans="1:19" ht="15" customHeight="1">
      <c r="A61" s="123"/>
      <c r="B61" s="31" t="str">
        <f t="shared" si="25"/>
        <v/>
      </c>
      <c r="C61" s="31" t="str">
        <f t="shared" si="26"/>
        <v/>
      </c>
      <c r="D61" s="31" t="str">
        <f t="shared" si="27"/>
        <v/>
      </c>
      <c r="E61" s="129"/>
      <c r="F61" s="129"/>
      <c r="G61" s="129"/>
      <c r="H61" s="129">
        <f t="shared" si="28"/>
        <v>0</v>
      </c>
      <c r="I61" s="221"/>
      <c r="J61" s="130"/>
      <c r="K61" s="125"/>
      <c r="L61" s="130"/>
      <c r="M61" s="125"/>
      <c r="N61" s="130"/>
      <c r="O61" s="125"/>
      <c r="P61" s="130"/>
      <c r="Q61" s="130">
        <f t="shared" si="29"/>
        <v>0</v>
      </c>
      <c r="R61" s="165"/>
      <c r="S61" s="167"/>
    </row>
    <row r="62" spans="1:19" ht="15" customHeight="1">
      <c r="A62" s="123"/>
      <c r="B62" s="31" t="str">
        <f t="shared" si="25"/>
        <v/>
      </c>
      <c r="C62" s="31" t="str">
        <f t="shared" si="26"/>
        <v/>
      </c>
      <c r="D62" s="31" t="str">
        <f t="shared" si="27"/>
        <v/>
      </c>
      <c r="E62" s="129"/>
      <c r="F62" s="129"/>
      <c r="G62" s="129"/>
      <c r="H62" s="129">
        <f t="shared" si="28"/>
        <v>0</v>
      </c>
      <c r="I62" s="221"/>
      <c r="J62" s="130"/>
      <c r="K62" s="125"/>
      <c r="L62" s="130"/>
      <c r="M62" s="125"/>
      <c r="N62" s="130"/>
      <c r="O62" s="125"/>
      <c r="P62" s="130"/>
      <c r="Q62" s="130">
        <f t="shared" si="29"/>
        <v>0</v>
      </c>
      <c r="R62" s="165"/>
      <c r="S62" s="167"/>
    </row>
    <row r="63" spans="1:19" ht="15" customHeight="1">
      <c r="A63" s="123"/>
      <c r="B63" s="31" t="str">
        <f t="shared" si="25"/>
        <v/>
      </c>
      <c r="C63" s="31" t="str">
        <f t="shared" si="26"/>
        <v/>
      </c>
      <c r="D63" s="31" t="str">
        <f t="shared" si="27"/>
        <v/>
      </c>
      <c r="E63" s="129"/>
      <c r="F63" s="129"/>
      <c r="G63" s="129"/>
      <c r="H63" s="129">
        <f t="shared" si="28"/>
        <v>0</v>
      </c>
      <c r="I63" s="221"/>
      <c r="J63" s="130"/>
      <c r="K63" s="125"/>
      <c r="L63" s="130"/>
      <c r="M63" s="125"/>
      <c r="N63" s="130"/>
      <c r="O63" s="125"/>
      <c r="P63" s="130"/>
      <c r="Q63" s="130">
        <f t="shared" si="29"/>
        <v>0</v>
      </c>
      <c r="R63" s="165"/>
      <c r="S63" s="167"/>
    </row>
    <row r="64" spans="1:19" ht="15" customHeight="1">
      <c r="A64" s="123"/>
      <c r="B64" s="31" t="str">
        <f t="shared" si="25"/>
        <v/>
      </c>
      <c r="C64" s="31" t="str">
        <f t="shared" si="26"/>
        <v/>
      </c>
      <c r="D64" s="31" t="str">
        <f t="shared" si="27"/>
        <v/>
      </c>
      <c r="E64" s="129"/>
      <c r="F64" s="129"/>
      <c r="G64" s="129"/>
      <c r="H64" s="129">
        <f t="shared" si="28"/>
        <v>0</v>
      </c>
      <c r="I64" s="221"/>
      <c r="J64" s="130"/>
      <c r="K64" s="125"/>
      <c r="L64" s="130"/>
      <c r="M64" s="125"/>
      <c r="N64" s="130"/>
      <c r="O64" s="125"/>
      <c r="P64" s="130"/>
      <c r="Q64" s="130">
        <f t="shared" si="29"/>
        <v>0</v>
      </c>
      <c r="R64" s="165"/>
      <c r="S64" s="167"/>
    </row>
    <row r="65" spans="1:19" ht="15" customHeight="1">
      <c r="A65" s="123"/>
      <c r="B65" s="31" t="str">
        <f t="shared" si="25"/>
        <v/>
      </c>
      <c r="C65" s="31" t="str">
        <f t="shared" si="26"/>
        <v/>
      </c>
      <c r="D65" s="31" t="str">
        <f t="shared" si="27"/>
        <v/>
      </c>
      <c r="E65" s="129"/>
      <c r="F65" s="129"/>
      <c r="G65" s="129"/>
      <c r="H65" s="129">
        <f t="shared" si="28"/>
        <v>0</v>
      </c>
      <c r="I65" s="221"/>
      <c r="J65" s="130"/>
      <c r="K65" s="125"/>
      <c r="L65" s="130"/>
      <c r="M65" s="125"/>
      <c r="N65" s="130"/>
      <c r="O65" s="125"/>
      <c r="P65" s="130"/>
      <c r="Q65" s="130">
        <f t="shared" si="29"/>
        <v>0</v>
      </c>
      <c r="R65" s="165"/>
      <c r="S65" s="167"/>
    </row>
    <row r="66" spans="1:19" ht="15" customHeight="1">
      <c r="A66" s="123"/>
      <c r="B66" s="31" t="str">
        <f t="shared" si="25"/>
        <v/>
      </c>
      <c r="C66" s="31" t="str">
        <f t="shared" si="26"/>
        <v/>
      </c>
      <c r="D66" s="31" t="str">
        <f t="shared" si="27"/>
        <v/>
      </c>
      <c r="E66" s="129"/>
      <c r="F66" s="129"/>
      <c r="G66" s="129"/>
      <c r="H66" s="129">
        <f t="shared" si="28"/>
        <v>0</v>
      </c>
      <c r="I66" s="221"/>
      <c r="J66" s="130"/>
      <c r="K66" s="125"/>
      <c r="L66" s="130"/>
      <c r="M66" s="125"/>
      <c r="N66" s="130"/>
      <c r="O66" s="125"/>
      <c r="P66" s="130"/>
      <c r="Q66" s="130">
        <f t="shared" si="29"/>
        <v>0</v>
      </c>
      <c r="R66" s="165"/>
      <c r="S66" s="167"/>
    </row>
    <row r="67" spans="1:19" ht="15" customHeight="1">
      <c r="A67" s="123"/>
      <c r="B67" s="31" t="str">
        <f t="shared" si="25"/>
        <v/>
      </c>
      <c r="C67" s="31" t="str">
        <f t="shared" si="26"/>
        <v/>
      </c>
      <c r="D67" s="31" t="str">
        <f t="shared" si="27"/>
        <v/>
      </c>
      <c r="E67" s="129"/>
      <c r="F67" s="129"/>
      <c r="G67" s="129"/>
      <c r="H67" s="129">
        <f t="shared" si="28"/>
        <v>0</v>
      </c>
      <c r="I67" s="221"/>
      <c r="J67" s="130"/>
      <c r="K67" s="125"/>
      <c r="L67" s="130"/>
      <c r="M67" s="125"/>
      <c r="N67" s="130"/>
      <c r="O67" s="125"/>
      <c r="P67" s="130"/>
      <c r="Q67" s="130">
        <f t="shared" si="29"/>
        <v>0</v>
      </c>
      <c r="R67" s="165"/>
      <c r="S67" s="167"/>
    </row>
    <row r="68" spans="1:19" ht="15" customHeight="1">
      <c r="A68" s="123"/>
      <c r="B68" s="31" t="str">
        <f t="shared" si="25"/>
        <v/>
      </c>
      <c r="C68" s="31" t="str">
        <f t="shared" si="26"/>
        <v/>
      </c>
      <c r="D68" s="31" t="str">
        <f t="shared" si="27"/>
        <v/>
      </c>
      <c r="E68" s="129"/>
      <c r="F68" s="129"/>
      <c r="G68" s="129"/>
      <c r="H68" s="129">
        <f t="shared" si="28"/>
        <v>0</v>
      </c>
      <c r="I68" s="221"/>
      <c r="J68" s="130"/>
      <c r="K68" s="125"/>
      <c r="L68" s="130"/>
      <c r="M68" s="125"/>
      <c r="N68" s="130"/>
      <c r="O68" s="125"/>
      <c r="P68" s="130"/>
      <c r="Q68" s="130">
        <f t="shared" si="29"/>
        <v>0</v>
      </c>
      <c r="R68" s="165"/>
      <c r="S68" s="167"/>
    </row>
    <row r="69" spans="1:19" ht="15" customHeight="1">
      <c r="A69" s="123"/>
      <c r="B69" s="31" t="str">
        <f t="shared" si="25"/>
        <v/>
      </c>
      <c r="C69" s="31" t="str">
        <f t="shared" si="26"/>
        <v/>
      </c>
      <c r="D69" s="31" t="str">
        <f t="shared" si="27"/>
        <v/>
      </c>
      <c r="E69" s="129"/>
      <c r="F69" s="129"/>
      <c r="G69" s="129"/>
      <c r="H69" s="129">
        <f t="shared" si="28"/>
        <v>0</v>
      </c>
      <c r="I69" s="221"/>
      <c r="J69" s="130"/>
      <c r="K69" s="125"/>
      <c r="L69" s="130"/>
      <c r="M69" s="125"/>
      <c r="N69" s="130"/>
      <c r="O69" s="125"/>
      <c r="P69" s="130"/>
      <c r="Q69" s="130">
        <f t="shared" si="29"/>
        <v>0</v>
      </c>
      <c r="R69" s="165"/>
      <c r="S69" s="167"/>
    </row>
    <row r="70" spans="1:19" ht="15" customHeight="1" thickBot="1">
      <c r="A70" s="123"/>
      <c r="B70" s="31" t="str">
        <f t="shared" si="25"/>
        <v/>
      </c>
      <c r="C70" s="31" t="str">
        <f t="shared" si="26"/>
        <v/>
      </c>
      <c r="D70" s="31" t="str">
        <f t="shared" si="27"/>
        <v/>
      </c>
      <c r="E70" s="129"/>
      <c r="F70" s="129"/>
      <c r="G70" s="129"/>
      <c r="H70" s="129">
        <f t="shared" si="28"/>
        <v>0</v>
      </c>
      <c r="I70" s="125"/>
      <c r="J70" s="130"/>
      <c r="K70" s="125"/>
      <c r="L70" s="130"/>
      <c r="M70" s="125"/>
      <c r="N70" s="130"/>
      <c r="O70" s="125"/>
      <c r="P70" s="130"/>
      <c r="Q70" s="130">
        <f t="shared" si="29"/>
        <v>0</v>
      </c>
      <c r="R70" s="165"/>
      <c r="S70" s="169"/>
    </row>
  </sheetData>
  <mergeCells count="15">
    <mergeCell ref="A56:R56"/>
    <mergeCell ref="A4:R4"/>
    <mergeCell ref="A1:R1"/>
    <mergeCell ref="E2:J2"/>
    <mergeCell ref="K2:L2"/>
    <mergeCell ref="M2:N2"/>
    <mergeCell ref="O2:P2"/>
    <mergeCell ref="Q2:Q3"/>
    <mergeCell ref="R2:R3"/>
    <mergeCell ref="A45:R45"/>
    <mergeCell ref="S1:S4"/>
    <mergeCell ref="A11:R11"/>
    <mergeCell ref="A22:R22"/>
    <mergeCell ref="A27:R27"/>
    <mergeCell ref="A38:R38"/>
  </mergeCells>
  <phoneticPr fontId="42" type="noConversion"/>
  <pageMargins left="0" right="0" top="0" bottom="0" header="0" footer="0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25"/>
  <dimension ref="A1:P23"/>
  <sheetViews>
    <sheetView topLeftCell="A7" workbookViewId="0">
      <selection activeCell="S19" sqref="S19"/>
    </sheetView>
  </sheetViews>
  <sheetFormatPr baseColWidth="10" defaultColWidth="11.44140625" defaultRowHeight="13.2"/>
  <cols>
    <col min="1" max="1" width="19.77734375" customWidth="1"/>
    <col min="2" max="16" width="5.77734375" customWidth="1"/>
  </cols>
  <sheetData>
    <row r="1" spans="1:16" ht="57.75" customHeight="1">
      <c r="A1" s="1032"/>
      <c r="B1" s="1020" t="s">
        <v>3</v>
      </c>
      <c r="C1" s="1023" t="s">
        <v>758</v>
      </c>
      <c r="D1" s="1020" t="s">
        <v>7</v>
      </c>
      <c r="E1" s="1023" t="s">
        <v>15</v>
      </c>
      <c r="F1" s="1020" t="s">
        <v>986</v>
      </c>
      <c r="G1" s="1020" t="s">
        <v>987</v>
      </c>
      <c r="H1" s="1020" t="s">
        <v>988</v>
      </c>
      <c r="I1" s="1020" t="s">
        <v>989</v>
      </c>
      <c r="J1" s="1020" t="s">
        <v>36</v>
      </c>
      <c r="K1" s="1020" t="s">
        <v>20</v>
      </c>
      <c r="L1" s="1020" t="s">
        <v>990</v>
      </c>
      <c r="M1" s="1020" t="s">
        <v>991</v>
      </c>
      <c r="N1" s="1020" t="s">
        <v>992</v>
      </c>
      <c r="O1" s="1020" t="s">
        <v>993</v>
      </c>
      <c r="P1" s="1021" t="s">
        <v>505</v>
      </c>
    </row>
    <row r="2" spans="1:16" ht="71.25" customHeight="1">
      <c r="A2" s="1032"/>
      <c r="B2" s="1021"/>
      <c r="C2" s="1024"/>
      <c r="D2" s="1021"/>
      <c r="E2" s="1024"/>
      <c r="F2" s="1021"/>
      <c r="G2" s="1021"/>
      <c r="H2" s="1021"/>
      <c r="I2" s="1021"/>
      <c r="J2" s="1021"/>
      <c r="K2" s="1021"/>
      <c r="L2" s="1021"/>
      <c r="M2" s="1021"/>
      <c r="N2" s="1021"/>
      <c r="O2" s="1021"/>
      <c r="P2" s="1034"/>
    </row>
    <row r="3" spans="1:16" ht="66.75" customHeight="1" thickBot="1">
      <c r="A3" s="1033"/>
      <c r="B3" s="1022"/>
      <c r="C3" s="1025"/>
      <c r="D3" s="1022"/>
      <c r="E3" s="1025"/>
      <c r="F3" s="1022"/>
      <c r="G3" s="1022"/>
      <c r="H3" s="1022"/>
      <c r="I3" s="1022"/>
      <c r="J3" s="1022"/>
      <c r="K3" s="1022"/>
      <c r="L3" s="1022"/>
      <c r="M3" s="1022"/>
      <c r="N3" s="1022"/>
      <c r="O3" s="1022"/>
      <c r="P3" s="1035"/>
    </row>
    <row r="4" spans="1:16" ht="13.05" customHeight="1">
      <c r="A4" s="1036" t="str">
        <f>"CRITERIUM "&amp;AN</f>
        <v>CRITERIUM 2026</v>
      </c>
      <c r="B4" s="1037"/>
      <c r="C4" s="1037"/>
      <c r="D4" s="1037"/>
      <c r="E4" s="1037"/>
      <c r="F4" s="1037"/>
      <c r="G4" s="1037"/>
      <c r="H4" s="1037"/>
      <c r="I4" s="1037"/>
      <c r="J4" s="1037"/>
      <c r="K4" s="1037"/>
      <c r="L4" s="1037"/>
      <c r="M4" s="1037"/>
      <c r="N4" s="1037"/>
      <c r="O4" s="1037"/>
      <c r="P4" s="1038"/>
    </row>
    <row r="5" spans="1:16" ht="13.05" customHeight="1" thickBot="1">
      <c r="A5" s="1039"/>
      <c r="B5" s="1040"/>
      <c r="C5" s="1040"/>
      <c r="D5" s="1040"/>
      <c r="E5" s="1040"/>
      <c r="F5" s="1040"/>
      <c r="G5" s="1040"/>
      <c r="H5" s="1040"/>
      <c r="I5" s="1040"/>
      <c r="J5" s="1040"/>
      <c r="K5" s="1040"/>
      <c r="L5" s="1040"/>
      <c r="M5" s="1040"/>
      <c r="N5" s="1040"/>
      <c r="O5" s="1040"/>
      <c r="P5" s="1041"/>
    </row>
    <row r="6" spans="1:16" ht="14.4" thickBot="1">
      <c r="A6" s="156" t="s">
        <v>560</v>
      </c>
      <c r="B6" s="174"/>
      <c r="C6" s="174"/>
      <c r="D6" s="162"/>
      <c r="E6" s="748"/>
      <c r="F6" s="162"/>
      <c r="G6" s="162"/>
      <c r="H6" s="839"/>
      <c r="I6" s="162"/>
      <c r="J6" s="162"/>
      <c r="K6" s="162"/>
      <c r="L6" s="162"/>
      <c r="M6" s="839"/>
      <c r="N6" s="748"/>
      <c r="O6" s="839"/>
      <c r="P6" s="592">
        <f t="shared" ref="P6:P11" si="0">SUM(B6:O6)</f>
        <v>0</v>
      </c>
    </row>
    <row r="7" spans="1:16" ht="14.4" thickBot="1">
      <c r="A7" s="156" t="s">
        <v>544</v>
      </c>
      <c r="B7" s="174"/>
      <c r="C7" s="174"/>
      <c r="D7" s="162"/>
      <c r="E7" s="748"/>
      <c r="F7" s="162"/>
      <c r="G7" s="162"/>
      <c r="H7" s="839"/>
      <c r="I7" s="162"/>
      <c r="J7" s="162"/>
      <c r="K7" s="162"/>
      <c r="L7" s="162"/>
      <c r="M7" s="839"/>
      <c r="N7" s="748"/>
      <c r="O7" s="839"/>
      <c r="P7" s="592">
        <f t="shared" si="0"/>
        <v>0</v>
      </c>
    </row>
    <row r="8" spans="1:16" ht="14.4" thickBot="1">
      <c r="A8" s="156" t="s">
        <v>612</v>
      </c>
      <c r="B8" s="174"/>
      <c r="C8" s="174"/>
      <c r="D8" s="162"/>
      <c r="E8" s="748"/>
      <c r="F8" s="162"/>
      <c r="G8" s="162"/>
      <c r="H8" s="839"/>
      <c r="I8" s="162"/>
      <c r="J8" s="162"/>
      <c r="K8" s="162"/>
      <c r="L8" s="162"/>
      <c r="M8" s="839"/>
      <c r="N8" s="748"/>
      <c r="O8" s="839"/>
      <c r="P8" s="592">
        <f t="shared" si="0"/>
        <v>0</v>
      </c>
    </row>
    <row r="9" spans="1:16" ht="14.4" thickBot="1">
      <c r="A9" s="156" t="s">
        <v>613</v>
      </c>
      <c r="B9" s="174"/>
      <c r="C9" s="174"/>
      <c r="D9" s="162"/>
      <c r="E9" s="748"/>
      <c r="F9" s="162"/>
      <c r="G9" s="162"/>
      <c r="H9" s="839"/>
      <c r="I9" s="162"/>
      <c r="J9" s="162"/>
      <c r="K9" s="162"/>
      <c r="L9" s="162"/>
      <c r="M9" s="839"/>
      <c r="N9" s="748"/>
      <c r="O9" s="839"/>
      <c r="P9" s="592">
        <f t="shared" si="0"/>
        <v>0</v>
      </c>
    </row>
    <row r="10" spans="1:16" ht="14.4" thickBot="1">
      <c r="A10" s="156" t="s">
        <v>614</v>
      </c>
      <c r="B10" s="174"/>
      <c r="C10" s="174"/>
      <c r="D10" s="162"/>
      <c r="E10" s="748"/>
      <c r="F10" s="162"/>
      <c r="G10" s="162"/>
      <c r="H10" s="839"/>
      <c r="I10" s="162"/>
      <c r="J10" s="162"/>
      <c r="K10" s="162"/>
      <c r="L10" s="162"/>
      <c r="M10" s="839"/>
      <c r="N10" s="748"/>
      <c r="O10" s="839"/>
      <c r="P10" s="592">
        <f t="shared" si="0"/>
        <v>0</v>
      </c>
    </row>
    <row r="11" spans="1:16" ht="14.4" thickBot="1">
      <c r="A11" s="156" t="s">
        <v>615</v>
      </c>
      <c r="B11" s="174"/>
      <c r="C11" s="174"/>
      <c r="D11" s="162"/>
      <c r="E11" s="748"/>
      <c r="F11" s="162"/>
      <c r="G11" s="162"/>
      <c r="H11" s="839"/>
      <c r="I11" s="162"/>
      <c r="J11" s="162"/>
      <c r="K11" s="162"/>
      <c r="L11" s="162"/>
      <c r="M11" s="839"/>
      <c r="N11" s="748"/>
      <c r="O11" s="839"/>
      <c r="P11" s="592">
        <f t="shared" si="0"/>
        <v>0</v>
      </c>
    </row>
    <row r="12" spans="1:16" ht="14.4" thickBot="1">
      <c r="A12" s="163" t="s">
        <v>616</v>
      </c>
      <c r="B12" s="164">
        <f>SUM(B6:B11)</f>
        <v>0</v>
      </c>
      <c r="C12" s="164">
        <f t="shared" ref="C12:P12" si="1">SUM(C6:C11)</f>
        <v>0</v>
      </c>
      <c r="D12" s="164">
        <f t="shared" si="1"/>
        <v>0</v>
      </c>
      <c r="E12" s="750">
        <f t="shared" si="1"/>
        <v>0</v>
      </c>
      <c r="F12" s="164">
        <f t="shared" si="1"/>
        <v>0</v>
      </c>
      <c r="G12" s="164">
        <f t="shared" si="1"/>
        <v>0</v>
      </c>
      <c r="H12" s="840">
        <f t="shared" si="1"/>
        <v>0</v>
      </c>
      <c r="I12" s="164">
        <f t="shared" si="1"/>
        <v>0</v>
      </c>
      <c r="J12" s="164">
        <f t="shared" si="1"/>
        <v>0</v>
      </c>
      <c r="K12" s="164">
        <f t="shared" si="1"/>
        <v>0</v>
      </c>
      <c r="L12" s="164">
        <f t="shared" si="1"/>
        <v>0</v>
      </c>
      <c r="M12" s="840">
        <f t="shared" si="1"/>
        <v>0</v>
      </c>
      <c r="N12" s="750">
        <f t="shared" si="1"/>
        <v>0</v>
      </c>
      <c r="O12" s="840">
        <f t="shared" si="1"/>
        <v>0</v>
      </c>
      <c r="P12" s="749">
        <f t="shared" si="1"/>
        <v>0</v>
      </c>
    </row>
    <row r="13" spans="1:16">
      <c r="A13" s="1026" t="s">
        <v>994</v>
      </c>
      <c r="B13" s="1027"/>
      <c r="C13" s="1027"/>
      <c r="D13" s="1027"/>
      <c r="E13" s="1027"/>
      <c r="F13" s="1027"/>
      <c r="G13" s="1027"/>
      <c r="H13" s="1027"/>
      <c r="I13" s="1027"/>
      <c r="J13" s="1027"/>
      <c r="K13" s="1027"/>
      <c r="L13" s="1027"/>
      <c r="M13" s="1027"/>
      <c r="N13" s="1027"/>
      <c r="O13" s="1027"/>
      <c r="P13" s="1028"/>
    </row>
    <row r="14" spans="1:16" ht="13.8" thickBot="1">
      <c r="A14" s="1029"/>
      <c r="B14" s="1030"/>
      <c r="C14" s="1030"/>
      <c r="D14" s="1030"/>
      <c r="E14" s="1030"/>
      <c r="F14" s="1030"/>
      <c r="G14" s="1030"/>
      <c r="H14" s="1030"/>
      <c r="I14" s="1030"/>
      <c r="J14" s="1030"/>
      <c r="K14" s="1030"/>
      <c r="L14" s="1030"/>
      <c r="M14" s="1030"/>
      <c r="N14" s="1030"/>
      <c r="O14" s="1030"/>
      <c r="P14" s="1031"/>
    </row>
    <row r="15" spans="1:16" ht="13.8" thickBot="1">
      <c r="A15" s="156" t="s">
        <v>617</v>
      </c>
      <c r="B15" s="158"/>
      <c r="C15" s="158"/>
      <c r="D15" s="157"/>
      <c r="E15" s="157"/>
      <c r="F15" s="162"/>
      <c r="G15" s="162"/>
      <c r="H15" s="162"/>
      <c r="I15" s="162"/>
      <c r="J15" s="162"/>
      <c r="K15" s="162"/>
      <c r="L15" s="162"/>
      <c r="M15" s="748"/>
      <c r="N15" s="157"/>
      <c r="O15" s="157"/>
      <c r="P15" s="592">
        <f t="shared" ref="P15:P22" si="2">SUM(B15:O15)</f>
        <v>0</v>
      </c>
    </row>
    <row r="16" spans="1:16" ht="13.8" thickBot="1">
      <c r="A16" s="156" t="s">
        <v>542</v>
      </c>
      <c r="B16" s="158"/>
      <c r="C16" s="158"/>
      <c r="D16" s="157"/>
      <c r="E16" s="157"/>
      <c r="F16" s="162"/>
      <c r="G16" s="162"/>
      <c r="H16" s="162"/>
      <c r="I16" s="162"/>
      <c r="J16" s="162"/>
      <c r="K16" s="162"/>
      <c r="L16" s="162"/>
      <c r="M16" s="748"/>
      <c r="N16" s="157"/>
      <c r="O16" s="157"/>
      <c r="P16" s="592">
        <f t="shared" si="2"/>
        <v>0</v>
      </c>
    </row>
    <row r="17" spans="1:16" ht="13.8" thickBot="1">
      <c r="A17" s="156" t="s">
        <v>618</v>
      </c>
      <c r="B17" s="158"/>
      <c r="C17" s="158"/>
      <c r="D17" s="157"/>
      <c r="E17" s="157"/>
      <c r="F17" s="162"/>
      <c r="G17" s="162"/>
      <c r="H17" s="162"/>
      <c r="I17" s="162"/>
      <c r="J17" s="162"/>
      <c r="K17" s="162"/>
      <c r="L17" s="162"/>
      <c r="M17" s="748"/>
      <c r="N17" s="157"/>
      <c r="O17" s="157"/>
      <c r="P17" s="592">
        <f t="shared" si="2"/>
        <v>0</v>
      </c>
    </row>
    <row r="18" spans="1:16" ht="13.8" thickBot="1">
      <c r="A18" s="156" t="s">
        <v>619</v>
      </c>
      <c r="B18" s="158"/>
      <c r="C18" s="158"/>
      <c r="D18" s="157"/>
      <c r="E18" s="157"/>
      <c r="F18" s="162"/>
      <c r="G18" s="162"/>
      <c r="H18" s="162"/>
      <c r="I18" s="162"/>
      <c r="J18" s="162"/>
      <c r="K18" s="162"/>
      <c r="L18" s="162"/>
      <c r="M18" s="748"/>
      <c r="N18" s="157"/>
      <c r="O18" s="157"/>
      <c r="P18" s="592">
        <f t="shared" si="2"/>
        <v>0</v>
      </c>
    </row>
    <row r="19" spans="1:16" ht="13.8" thickBot="1">
      <c r="A19" s="156" t="s">
        <v>620</v>
      </c>
      <c r="B19" s="158"/>
      <c r="C19" s="158"/>
      <c r="D19" s="157"/>
      <c r="E19" s="157"/>
      <c r="F19" s="162"/>
      <c r="G19" s="162"/>
      <c r="H19" s="162"/>
      <c r="I19" s="162"/>
      <c r="J19" s="162"/>
      <c r="K19" s="162"/>
      <c r="L19" s="162"/>
      <c r="M19" s="748"/>
      <c r="N19" s="157"/>
      <c r="O19" s="157"/>
      <c r="P19" s="592">
        <f t="shared" si="2"/>
        <v>0</v>
      </c>
    </row>
    <row r="20" spans="1:16" ht="13.8" thickBot="1">
      <c r="A20" s="156" t="s">
        <v>621</v>
      </c>
      <c r="B20" s="158"/>
      <c r="C20" s="158"/>
      <c r="D20" s="157"/>
      <c r="E20" s="157"/>
      <c r="F20" s="162"/>
      <c r="G20" s="162"/>
      <c r="H20" s="162"/>
      <c r="I20" s="162"/>
      <c r="J20" s="162"/>
      <c r="K20" s="162"/>
      <c r="L20" s="162"/>
      <c r="M20" s="748"/>
      <c r="N20" s="157"/>
      <c r="O20" s="157"/>
      <c r="P20" s="592">
        <f t="shared" si="2"/>
        <v>0</v>
      </c>
    </row>
    <row r="21" spans="1:16" ht="13.8" thickBot="1">
      <c r="A21" s="156" t="s">
        <v>622</v>
      </c>
      <c r="B21" s="158"/>
      <c r="C21" s="158"/>
      <c r="D21" s="157"/>
      <c r="E21" s="157"/>
      <c r="F21" s="162"/>
      <c r="G21" s="162"/>
      <c r="H21" s="162"/>
      <c r="I21" s="162"/>
      <c r="J21" s="162"/>
      <c r="K21" s="162"/>
      <c r="L21" s="162"/>
      <c r="M21" s="748"/>
      <c r="N21" s="157"/>
      <c r="O21" s="157"/>
      <c r="P21" s="592">
        <f t="shared" si="2"/>
        <v>0</v>
      </c>
    </row>
    <row r="22" spans="1:16" ht="13.8" thickBot="1">
      <c r="A22" s="156" t="s">
        <v>646</v>
      </c>
      <c r="B22" s="158"/>
      <c r="C22" s="158"/>
      <c r="D22" s="157"/>
      <c r="E22" s="157"/>
      <c r="F22" s="162"/>
      <c r="G22" s="162"/>
      <c r="H22" s="162"/>
      <c r="I22" s="162"/>
      <c r="J22" s="162"/>
      <c r="K22" s="162"/>
      <c r="L22" s="162"/>
      <c r="M22" s="748"/>
      <c r="N22" s="157"/>
      <c r="O22" s="157"/>
      <c r="P22" s="592">
        <f t="shared" si="2"/>
        <v>0</v>
      </c>
    </row>
    <row r="23" spans="1:16" ht="13.8" thickBot="1">
      <c r="A23" s="163" t="s">
        <v>616</v>
      </c>
      <c r="B23" s="163">
        <f>SUM(B15:B22)</f>
        <v>0</v>
      </c>
      <c r="C23" s="163">
        <f t="shared" ref="C23:P23" si="3">SUM(C15:C22)</f>
        <v>0</v>
      </c>
      <c r="D23" s="163">
        <f t="shared" si="3"/>
        <v>0</v>
      </c>
      <c r="E23" s="163">
        <f t="shared" si="3"/>
        <v>0</v>
      </c>
      <c r="F23" s="163">
        <f t="shared" si="3"/>
        <v>0</v>
      </c>
      <c r="G23" s="163">
        <f t="shared" si="3"/>
        <v>0</v>
      </c>
      <c r="H23" s="163">
        <f t="shared" si="3"/>
        <v>0</v>
      </c>
      <c r="I23" s="163">
        <f t="shared" si="3"/>
        <v>0</v>
      </c>
      <c r="J23" s="163">
        <f t="shared" si="3"/>
        <v>0</v>
      </c>
      <c r="K23" s="163">
        <f t="shared" si="3"/>
        <v>0</v>
      </c>
      <c r="L23" s="163">
        <f t="shared" si="3"/>
        <v>0</v>
      </c>
      <c r="M23" s="163">
        <f t="shared" si="3"/>
        <v>0</v>
      </c>
      <c r="N23" s="163">
        <f t="shared" si="3"/>
        <v>0</v>
      </c>
      <c r="O23" s="163">
        <f t="shared" si="3"/>
        <v>0</v>
      </c>
      <c r="P23" s="163">
        <f t="shared" si="3"/>
        <v>0</v>
      </c>
    </row>
  </sheetData>
  <mergeCells count="18">
    <mergeCell ref="M1:M3"/>
    <mergeCell ref="A13:P14"/>
    <mergeCell ref="O1:O3"/>
    <mergeCell ref="J1:J3"/>
    <mergeCell ref="A1:A3"/>
    <mergeCell ref="B1:B3"/>
    <mergeCell ref="C1:C3"/>
    <mergeCell ref="D1:D3"/>
    <mergeCell ref="P1:P3"/>
    <mergeCell ref="N1:N3"/>
    <mergeCell ref="G1:G3"/>
    <mergeCell ref="L1:L3"/>
    <mergeCell ref="A4:P5"/>
    <mergeCell ref="K1:K3"/>
    <mergeCell ref="E1:E3"/>
    <mergeCell ref="F1:F3"/>
    <mergeCell ref="I1:I3"/>
    <mergeCell ref="H1:H3"/>
  </mergeCells>
  <phoneticPr fontId="42" type="noConversion"/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U62"/>
  <sheetViews>
    <sheetView zoomScale="93" zoomScaleNormal="93" workbookViewId="0">
      <selection activeCell="M12" sqref="M12"/>
    </sheetView>
  </sheetViews>
  <sheetFormatPr baseColWidth="10" defaultColWidth="11.44140625" defaultRowHeight="12" customHeight="1"/>
  <cols>
    <col min="1" max="1" width="8.77734375" style="269" customWidth="1"/>
    <col min="2" max="2" width="25.77734375" style="244" customWidth="1"/>
    <col min="3" max="3" width="8.77734375" style="270" customWidth="1"/>
    <col min="4" max="4" width="12.77734375" style="242" customWidth="1"/>
    <col min="5" max="5" width="11.44140625" style="306"/>
    <col min="6" max="6" width="7.77734375" style="357" customWidth="1"/>
    <col min="7" max="7" width="10.77734375" style="421" customWidth="1"/>
    <col min="8" max="8" width="11.44140625" style="243"/>
    <col min="9" max="9" width="11.44140625" style="241"/>
    <col min="10" max="10" width="13.44140625" style="242" customWidth="1"/>
    <col min="11" max="16384" width="11.44140625" style="242"/>
  </cols>
  <sheetData>
    <row r="1" spans="1:21" ht="25.05" customHeight="1">
      <c r="A1" s="946" t="str">
        <f ca="1">MID(CELL("filename",$A$1),FIND("]",CELL("filename",$A$1))+1,32)&amp;" "&amp;AN</f>
        <v>Trame 1R 2026</v>
      </c>
      <c r="B1" s="947"/>
      <c r="C1" s="947"/>
      <c r="D1" s="947"/>
      <c r="E1" s="947"/>
      <c r="F1" s="947"/>
      <c r="G1" s="948"/>
      <c r="H1" s="240"/>
    </row>
    <row r="2" spans="1:21" ht="15" customHeight="1" thickBot="1">
      <c r="A2" s="254" t="s">
        <v>666</v>
      </c>
      <c r="B2" s="255" t="s">
        <v>668</v>
      </c>
      <c r="C2" s="255" t="s">
        <v>669</v>
      </c>
      <c r="D2" s="255" t="s">
        <v>672</v>
      </c>
      <c r="E2" s="305" t="s">
        <v>476</v>
      </c>
      <c r="F2" s="422" t="s">
        <v>557</v>
      </c>
      <c r="G2" s="417" t="s">
        <v>630</v>
      </c>
      <c r="H2" s="240"/>
    </row>
    <row r="3" spans="1:21" s="245" customFormat="1" ht="20.100000000000001" customHeight="1">
      <c r="A3" s="943" t="s">
        <v>515</v>
      </c>
      <c r="B3" s="944"/>
      <c r="C3" s="944"/>
      <c r="D3" s="944"/>
      <c r="E3" s="944"/>
      <c r="F3" s="944"/>
      <c r="G3" s="945"/>
      <c r="H3" s="243"/>
      <c r="I3" s="273"/>
    </row>
    <row r="4" spans="1:21" ht="13.05" customHeight="1">
      <c r="A4" s="247"/>
      <c r="B4" s="458" t="str">
        <f t="shared" ref="B4:B12" si="0">IF($A4="","",VLOOKUP($A4,licbarque97,3))</f>
        <v/>
      </c>
      <c r="C4" s="458" t="str">
        <f t="shared" ref="C4:C12" si="1">IF(A4="","",VLOOKUP(A4,licbarque97,6))</f>
        <v/>
      </c>
      <c r="D4" s="458" t="str">
        <f t="shared" ref="D4:D12" si="2">IF(A4="","",VLOOKUP(A4,licbarque97,5))</f>
        <v/>
      </c>
      <c r="E4" s="555"/>
      <c r="F4" s="424" t="str">
        <f t="shared" ref="F4:F12" si="3">IF(E4="","",RANK(E4,$E$4:$E$12,1))</f>
        <v/>
      </c>
      <c r="G4" s="46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</row>
    <row r="5" spans="1:21" ht="13.05" customHeight="1">
      <c r="A5" s="590"/>
      <c r="B5" s="458" t="str">
        <f t="shared" si="0"/>
        <v/>
      </c>
      <c r="C5" s="458" t="str">
        <f t="shared" si="1"/>
        <v/>
      </c>
      <c r="D5" s="458" t="str">
        <f t="shared" si="2"/>
        <v/>
      </c>
      <c r="E5" s="601"/>
      <c r="F5" s="424" t="str">
        <f t="shared" si="3"/>
        <v/>
      </c>
      <c r="G5" s="59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</row>
    <row r="6" spans="1:21" ht="13.05" customHeight="1">
      <c r="A6" s="590"/>
      <c r="B6" s="458" t="str">
        <f t="shared" si="0"/>
        <v/>
      </c>
      <c r="C6" s="458" t="str">
        <f t="shared" si="1"/>
        <v/>
      </c>
      <c r="D6" s="458" t="str">
        <f t="shared" si="2"/>
        <v/>
      </c>
      <c r="E6" s="601"/>
      <c r="F6" s="424" t="str">
        <f t="shared" si="3"/>
        <v/>
      </c>
      <c r="G6" s="59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</row>
    <row r="7" spans="1:21" ht="13.05" customHeight="1">
      <c r="A7" s="590"/>
      <c r="B7" s="458" t="str">
        <f t="shared" si="0"/>
        <v/>
      </c>
      <c r="C7" s="458" t="str">
        <f t="shared" si="1"/>
        <v/>
      </c>
      <c r="D7" s="458" t="str">
        <f t="shared" si="2"/>
        <v/>
      </c>
      <c r="E7" s="601"/>
      <c r="F7" s="424" t="str">
        <f t="shared" si="3"/>
        <v/>
      </c>
      <c r="G7" s="59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</row>
    <row r="8" spans="1:21" ht="13.05" customHeight="1">
      <c r="A8" s="590"/>
      <c r="B8" s="458" t="str">
        <f t="shared" si="0"/>
        <v/>
      </c>
      <c r="C8" s="458" t="str">
        <f t="shared" si="1"/>
        <v/>
      </c>
      <c r="D8" s="458" t="str">
        <f t="shared" si="2"/>
        <v/>
      </c>
      <c r="E8" s="601"/>
      <c r="F8" s="424" t="str">
        <f t="shared" si="3"/>
        <v/>
      </c>
      <c r="G8" s="59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</row>
    <row r="9" spans="1:21" ht="13.05" customHeight="1">
      <c r="A9" s="590"/>
      <c r="B9" s="458" t="str">
        <f t="shared" si="0"/>
        <v/>
      </c>
      <c r="C9" s="458" t="str">
        <f t="shared" si="1"/>
        <v/>
      </c>
      <c r="D9" s="458" t="str">
        <f t="shared" si="2"/>
        <v/>
      </c>
      <c r="E9" s="601"/>
      <c r="F9" s="424" t="str">
        <f t="shared" si="3"/>
        <v/>
      </c>
      <c r="G9" s="59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</row>
    <row r="10" spans="1:21" ht="13.05" customHeight="1">
      <c r="A10" s="249"/>
      <c r="B10" s="458" t="str">
        <f t="shared" si="0"/>
        <v/>
      </c>
      <c r="C10" s="458" t="str">
        <f t="shared" si="1"/>
        <v/>
      </c>
      <c r="D10" s="458" t="str">
        <f t="shared" si="2"/>
        <v/>
      </c>
      <c r="E10" s="601"/>
      <c r="F10" s="424" t="str">
        <f t="shared" si="3"/>
        <v/>
      </c>
      <c r="G10" s="462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</row>
    <row r="11" spans="1:21" ht="13.05" customHeight="1">
      <c r="A11" s="249"/>
      <c r="B11" s="458" t="str">
        <f t="shared" si="0"/>
        <v/>
      </c>
      <c r="C11" s="458" t="str">
        <f t="shared" si="1"/>
        <v/>
      </c>
      <c r="D11" s="458" t="str">
        <f t="shared" si="2"/>
        <v/>
      </c>
      <c r="E11" s="601"/>
      <c r="F11" s="424" t="str">
        <f t="shared" si="3"/>
        <v/>
      </c>
      <c r="G11" s="462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</row>
    <row r="12" spans="1:21" ht="13.05" customHeight="1" thickBot="1">
      <c r="A12" s="249"/>
      <c r="B12" s="458" t="str">
        <f t="shared" si="0"/>
        <v/>
      </c>
      <c r="C12" s="458" t="str">
        <f t="shared" si="1"/>
        <v/>
      </c>
      <c r="D12" s="458" t="str">
        <f t="shared" si="2"/>
        <v/>
      </c>
      <c r="E12" s="601"/>
      <c r="F12" s="424" t="str">
        <f t="shared" si="3"/>
        <v/>
      </c>
      <c r="G12" s="462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</row>
    <row r="13" spans="1:21" s="245" customFormat="1" ht="20.100000000000001" customHeight="1">
      <c r="A13" s="943" t="s">
        <v>508</v>
      </c>
      <c r="B13" s="944"/>
      <c r="C13" s="944"/>
      <c r="D13" s="944"/>
      <c r="E13" s="944"/>
      <c r="F13" s="944"/>
      <c r="G13" s="945"/>
      <c r="H13" s="243"/>
      <c r="I13" s="273"/>
    </row>
    <row r="14" spans="1:21" ht="13.05" customHeight="1">
      <c r="A14" s="249"/>
      <c r="B14" s="458" t="str">
        <f t="shared" ref="B14:B20" si="4">IF($A14="","",VLOOKUP($A14,licbarque97,3))</f>
        <v/>
      </c>
      <c r="C14" s="458" t="str">
        <f t="shared" ref="C14:C20" si="5">IF(A14="","",VLOOKUP(A14,licbarque97,6))</f>
        <v/>
      </c>
      <c r="D14" s="458" t="str">
        <f t="shared" ref="D14:D20" si="6">IF(A14="","",VLOOKUP(A14,licbarque97,5))</f>
        <v/>
      </c>
      <c r="E14" s="555"/>
      <c r="F14" s="424" t="str">
        <f t="shared" ref="F14:F20" si="7">IF(E14="","",RANK(E14,$E$14:$E$20,1))</f>
        <v/>
      </c>
      <c r="G14" s="461"/>
    </row>
    <row r="15" spans="1:21" ht="13.05" customHeight="1">
      <c r="A15" s="249"/>
      <c r="B15" s="458" t="str">
        <f t="shared" si="4"/>
        <v/>
      </c>
      <c r="C15" s="458" t="str">
        <f t="shared" si="5"/>
        <v/>
      </c>
      <c r="D15" s="458" t="str">
        <f t="shared" si="6"/>
        <v/>
      </c>
      <c r="E15" s="556"/>
      <c r="F15" s="424" t="str">
        <f t="shared" si="7"/>
        <v/>
      </c>
      <c r="G15" s="462"/>
    </row>
    <row r="16" spans="1:21" ht="13.05" customHeight="1">
      <c r="A16" s="249"/>
      <c r="B16" s="458" t="str">
        <f t="shared" si="4"/>
        <v/>
      </c>
      <c r="C16" s="458" t="str">
        <f t="shared" si="5"/>
        <v/>
      </c>
      <c r="D16" s="458" t="str">
        <f t="shared" si="6"/>
        <v/>
      </c>
      <c r="E16" s="556"/>
      <c r="F16" s="424" t="str">
        <f t="shared" si="7"/>
        <v/>
      </c>
      <c r="G16" s="462"/>
    </row>
    <row r="17" spans="1:9" ht="13.05" customHeight="1">
      <c r="A17" s="249"/>
      <c r="B17" s="458" t="str">
        <f t="shared" si="4"/>
        <v/>
      </c>
      <c r="C17" s="458" t="str">
        <f t="shared" si="5"/>
        <v/>
      </c>
      <c r="D17" s="458" t="str">
        <f t="shared" si="6"/>
        <v/>
      </c>
      <c r="E17" s="556"/>
      <c r="F17" s="424" t="str">
        <f t="shared" si="7"/>
        <v/>
      </c>
      <c r="G17" s="462"/>
    </row>
    <row r="18" spans="1:9" ht="13.05" customHeight="1">
      <c r="A18" s="249"/>
      <c r="B18" s="458" t="str">
        <f t="shared" si="4"/>
        <v/>
      </c>
      <c r="C18" s="458" t="str">
        <f t="shared" si="5"/>
        <v/>
      </c>
      <c r="D18" s="458" t="str">
        <f t="shared" si="6"/>
        <v/>
      </c>
      <c r="E18" s="556"/>
      <c r="F18" s="424" t="str">
        <f t="shared" si="7"/>
        <v/>
      </c>
      <c r="G18" s="462"/>
    </row>
    <row r="19" spans="1:9" ht="13.05" customHeight="1">
      <c r="A19" s="249"/>
      <c r="B19" s="458" t="str">
        <f t="shared" si="4"/>
        <v/>
      </c>
      <c r="C19" s="458" t="str">
        <f t="shared" si="5"/>
        <v/>
      </c>
      <c r="D19" s="458" t="str">
        <f t="shared" si="6"/>
        <v/>
      </c>
      <c r="E19" s="556"/>
      <c r="F19" s="424" t="str">
        <f t="shared" si="7"/>
        <v/>
      </c>
      <c r="G19" s="462"/>
    </row>
    <row r="20" spans="1:9" ht="13.05" customHeight="1" thickBot="1">
      <c r="A20" s="249"/>
      <c r="B20" s="458" t="str">
        <f t="shared" si="4"/>
        <v/>
      </c>
      <c r="C20" s="458" t="str">
        <f t="shared" si="5"/>
        <v/>
      </c>
      <c r="D20" s="458" t="str">
        <f t="shared" si="6"/>
        <v/>
      </c>
      <c r="E20" s="556"/>
      <c r="F20" s="424" t="str">
        <f t="shared" si="7"/>
        <v/>
      </c>
      <c r="G20" s="425"/>
    </row>
    <row r="21" spans="1:9" s="245" customFormat="1" ht="20.100000000000001" customHeight="1">
      <c r="A21" s="943" t="s">
        <v>790</v>
      </c>
      <c r="B21" s="944"/>
      <c r="C21" s="944"/>
      <c r="D21" s="944"/>
      <c r="E21" s="944"/>
      <c r="F21" s="944"/>
      <c r="G21" s="945"/>
      <c r="H21" s="243"/>
      <c r="I21" s="273"/>
    </row>
    <row r="22" spans="1:9" ht="13.05" customHeight="1">
      <c r="A22" s="614"/>
      <c r="B22" s="621" t="str">
        <f t="shared" ref="B22:B30" si="8">IF($A22="","",VLOOKUP($A22,licbarque97,3))</f>
        <v/>
      </c>
      <c r="C22" s="621" t="str">
        <f t="shared" ref="C22:C30" si="9">IF(A22="","",VLOOKUP(A22,licbarque97,6))</f>
        <v/>
      </c>
      <c r="D22" s="622" t="str">
        <f t="shared" ref="D22:D30" si="10">IF(A22="","",VLOOKUP(A22,licbarque97,5))</f>
        <v/>
      </c>
      <c r="E22" s="627"/>
      <c r="F22" s="618" t="str">
        <f>IF(E22="","",RANK(E22,$E$22:$E$30,1))</f>
        <v/>
      </c>
      <c r="G22" s="461"/>
    </row>
    <row r="23" spans="1:9" ht="13.05" customHeight="1">
      <c r="A23" s="620"/>
      <c r="B23" s="623" t="str">
        <f t="shared" si="8"/>
        <v/>
      </c>
      <c r="C23" s="623" t="str">
        <f t="shared" si="9"/>
        <v/>
      </c>
      <c r="D23" s="624" t="str">
        <f t="shared" si="10"/>
        <v/>
      </c>
      <c r="E23" s="628"/>
      <c r="F23" s="618" t="str">
        <f t="shared" ref="F23:F30" si="11">IF(E23="","",RANK(E23,$E$22:$E$30,1))</f>
        <v/>
      </c>
      <c r="G23" s="591"/>
    </row>
    <row r="24" spans="1:9" ht="13.05" customHeight="1">
      <c r="A24" s="620"/>
      <c r="B24" s="623" t="str">
        <f t="shared" si="8"/>
        <v/>
      </c>
      <c r="C24" s="623" t="str">
        <f t="shared" si="9"/>
        <v/>
      </c>
      <c r="D24" s="624" t="str">
        <f t="shared" si="10"/>
        <v/>
      </c>
      <c r="E24" s="628"/>
      <c r="F24" s="618" t="str">
        <f t="shared" si="11"/>
        <v/>
      </c>
      <c r="G24" s="591"/>
    </row>
    <row r="25" spans="1:9" ht="13.05" customHeight="1">
      <c r="A25" s="620"/>
      <c r="B25" s="623" t="str">
        <f t="shared" si="8"/>
        <v/>
      </c>
      <c r="C25" s="623" t="str">
        <f t="shared" si="9"/>
        <v/>
      </c>
      <c r="D25" s="624" t="str">
        <f t="shared" si="10"/>
        <v/>
      </c>
      <c r="E25" s="628"/>
      <c r="F25" s="618" t="str">
        <f t="shared" si="11"/>
        <v/>
      </c>
      <c r="G25" s="591"/>
    </row>
    <row r="26" spans="1:9" ht="13.05" customHeight="1">
      <c r="A26" s="620"/>
      <c r="B26" s="623" t="str">
        <f t="shared" si="8"/>
        <v/>
      </c>
      <c r="C26" s="623" t="str">
        <f t="shared" si="9"/>
        <v/>
      </c>
      <c r="D26" s="624" t="str">
        <f t="shared" si="10"/>
        <v/>
      </c>
      <c r="E26" s="628"/>
      <c r="F26" s="618" t="str">
        <f t="shared" si="11"/>
        <v/>
      </c>
      <c r="G26" s="591"/>
    </row>
    <row r="27" spans="1:9" ht="13.05" customHeight="1">
      <c r="A27" s="620"/>
      <c r="B27" s="623" t="str">
        <f t="shared" si="8"/>
        <v/>
      </c>
      <c r="C27" s="623" t="str">
        <f t="shared" si="9"/>
        <v/>
      </c>
      <c r="D27" s="624" t="str">
        <f t="shared" si="10"/>
        <v/>
      </c>
      <c r="E27" s="628"/>
      <c r="F27" s="618" t="str">
        <f t="shared" si="11"/>
        <v/>
      </c>
      <c r="G27" s="591"/>
    </row>
    <row r="28" spans="1:9" ht="13.05" customHeight="1">
      <c r="A28" s="620"/>
      <c r="B28" s="623" t="str">
        <f t="shared" si="8"/>
        <v/>
      </c>
      <c r="C28" s="623" t="str">
        <f t="shared" si="9"/>
        <v/>
      </c>
      <c r="D28" s="624" t="str">
        <f t="shared" si="10"/>
        <v/>
      </c>
      <c r="E28" s="628"/>
      <c r="F28" s="618" t="str">
        <f t="shared" si="11"/>
        <v/>
      </c>
      <c r="G28" s="591"/>
    </row>
    <row r="29" spans="1:9" ht="13.05" customHeight="1">
      <c r="A29" s="616"/>
      <c r="B29" s="623" t="str">
        <f t="shared" si="8"/>
        <v/>
      </c>
      <c r="C29" s="623" t="str">
        <f t="shared" si="9"/>
        <v/>
      </c>
      <c r="D29" s="624" t="str">
        <f t="shared" si="10"/>
        <v/>
      </c>
      <c r="E29" s="628"/>
      <c r="F29" s="618" t="str">
        <f t="shared" si="11"/>
        <v/>
      </c>
      <c r="G29" s="462"/>
    </row>
    <row r="30" spans="1:9" ht="13.05" customHeight="1" thickBot="1">
      <c r="A30" s="617"/>
      <c r="B30" s="625" t="str">
        <f t="shared" si="8"/>
        <v/>
      </c>
      <c r="C30" s="625" t="str">
        <f t="shared" si="9"/>
        <v/>
      </c>
      <c r="D30" s="626" t="str">
        <f t="shared" si="10"/>
        <v/>
      </c>
      <c r="E30" s="629"/>
      <c r="F30" s="619" t="str">
        <f t="shared" si="11"/>
        <v/>
      </c>
      <c r="G30" s="462"/>
    </row>
    <row r="31" spans="1:9" s="245" customFormat="1" ht="20.100000000000001" customHeight="1">
      <c r="A31" s="943" t="s">
        <v>512</v>
      </c>
      <c r="B31" s="944"/>
      <c r="C31" s="944"/>
      <c r="D31" s="944"/>
      <c r="E31" s="944"/>
      <c r="F31" s="944"/>
      <c r="G31" s="945"/>
      <c r="H31" s="243"/>
      <c r="I31" s="273"/>
    </row>
    <row r="32" spans="1:9" ht="13.05" customHeight="1">
      <c r="A32" s="611"/>
      <c r="B32" s="612" t="str">
        <f t="shared" ref="B32:B35" si="12">IF($A32="","",VLOOKUP($A32,licbarque97,3))</f>
        <v/>
      </c>
      <c r="C32" s="612" t="str">
        <f t="shared" ref="C32:C35" si="13">IF(A32="","",VLOOKUP(A32,licbarque97,6))</f>
        <v/>
      </c>
      <c r="D32" s="615" t="str">
        <f t="shared" ref="D32:D35" si="14">IF(A32="","",VLOOKUP(A32,licbarque97,5))</f>
        <v/>
      </c>
      <c r="E32" s="555"/>
      <c r="F32" s="618" t="str">
        <f>IF(E32="","",RANK(E32,$E$32:$E$35,1))</f>
        <v/>
      </c>
      <c r="G32" s="461"/>
    </row>
    <row r="33" spans="1:9" ht="13.05" customHeight="1">
      <c r="A33" s="605"/>
      <c r="B33" s="606" t="str">
        <f t="shared" si="12"/>
        <v/>
      </c>
      <c r="C33" s="606" t="str">
        <f t="shared" si="13"/>
        <v/>
      </c>
      <c r="D33" s="607" t="str">
        <f t="shared" si="14"/>
        <v/>
      </c>
      <c r="E33" s="556"/>
      <c r="F33" s="618" t="str">
        <f>IF(E33="","",RANK(E33,$E$32:$E$35,1))</f>
        <v/>
      </c>
      <c r="G33" s="462"/>
    </row>
    <row r="34" spans="1:9" ht="13.05" customHeight="1">
      <c r="A34" s="605"/>
      <c r="B34" s="606" t="str">
        <f t="shared" si="12"/>
        <v/>
      </c>
      <c r="C34" s="606" t="str">
        <f t="shared" si="13"/>
        <v/>
      </c>
      <c r="D34" s="607" t="str">
        <f t="shared" si="14"/>
        <v/>
      </c>
      <c r="E34" s="556"/>
      <c r="F34" s="618" t="str">
        <f>IF(E34="","",RANK(E34,$E$32:$E$35,1))</f>
        <v/>
      </c>
      <c r="G34" s="462"/>
    </row>
    <row r="35" spans="1:9" ht="13.05" customHeight="1" thickBot="1">
      <c r="A35" s="608"/>
      <c r="B35" s="609" t="str">
        <f t="shared" si="12"/>
        <v/>
      </c>
      <c r="C35" s="609" t="str">
        <f t="shared" si="13"/>
        <v/>
      </c>
      <c r="D35" s="610" t="str">
        <f t="shared" si="14"/>
        <v/>
      </c>
      <c r="E35" s="556"/>
      <c r="F35" s="619" t="str">
        <f>IF(E35="","",RANK(E35,$E$32:$E$35,1))</f>
        <v/>
      </c>
      <c r="G35" s="462"/>
    </row>
    <row r="36" spans="1:9" s="245" customFormat="1" ht="19.5" customHeight="1">
      <c r="A36" s="943" t="s">
        <v>513</v>
      </c>
      <c r="B36" s="944"/>
      <c r="C36" s="944"/>
      <c r="D36" s="944"/>
      <c r="E36" s="944"/>
      <c r="F36" s="944"/>
      <c r="G36" s="945"/>
      <c r="H36" s="243"/>
      <c r="I36" s="273"/>
    </row>
    <row r="37" spans="1:9" ht="13.05" customHeight="1">
      <c r="A37" s="553"/>
      <c r="B37" s="621" t="str">
        <f t="shared" ref="B37:B47" si="15">IF($A37="","",VLOOKUP($A37,licbarque97,3))</f>
        <v/>
      </c>
      <c r="C37" s="621" t="str">
        <f t="shared" ref="C37:C47" si="16">IF(A37="","",VLOOKUP(A37,licbarque97,6))</f>
        <v/>
      </c>
      <c r="D37" s="622" t="str">
        <f t="shared" ref="D37:D47" si="17">IF(A37="","",VLOOKUP(A37,licbarque97,5))</f>
        <v/>
      </c>
      <c r="E37" s="555"/>
      <c r="F37" s="618" t="str">
        <f>IF(E37="","",RANK(E37,$E$37:$E$47,1))</f>
        <v/>
      </c>
      <c r="G37" s="461"/>
    </row>
    <row r="38" spans="1:9" ht="13.05" customHeight="1">
      <c r="A38" s="557"/>
      <c r="B38" s="623" t="str">
        <f t="shared" si="15"/>
        <v/>
      </c>
      <c r="C38" s="623" t="str">
        <f t="shared" si="16"/>
        <v/>
      </c>
      <c r="D38" s="624" t="str">
        <f t="shared" si="17"/>
        <v/>
      </c>
      <c r="E38" s="601"/>
      <c r="F38" s="618" t="str">
        <f t="shared" ref="F38:F47" si="18">IF(E38="","",RANK(E38,$E$37:$E$47,1))</f>
        <v/>
      </c>
      <c r="G38" s="591"/>
    </row>
    <row r="39" spans="1:9" ht="13.05" customHeight="1">
      <c r="A39" s="557"/>
      <c r="B39" s="623" t="str">
        <f t="shared" si="15"/>
        <v/>
      </c>
      <c r="C39" s="623" t="str">
        <f t="shared" si="16"/>
        <v/>
      </c>
      <c r="D39" s="624" t="str">
        <f t="shared" si="17"/>
        <v/>
      </c>
      <c r="E39" s="601"/>
      <c r="F39" s="618" t="str">
        <f t="shared" si="18"/>
        <v/>
      </c>
      <c r="G39" s="591"/>
    </row>
    <row r="40" spans="1:9" ht="13.05" customHeight="1">
      <c r="A40" s="557"/>
      <c r="B40" s="623" t="str">
        <f t="shared" si="15"/>
        <v/>
      </c>
      <c r="C40" s="623" t="str">
        <f t="shared" si="16"/>
        <v/>
      </c>
      <c r="D40" s="624" t="str">
        <f t="shared" si="17"/>
        <v/>
      </c>
      <c r="E40" s="601"/>
      <c r="F40" s="618" t="str">
        <f t="shared" si="18"/>
        <v/>
      </c>
      <c r="G40" s="591"/>
    </row>
    <row r="41" spans="1:9" ht="13.05" customHeight="1">
      <c r="A41" s="557"/>
      <c r="B41" s="623" t="str">
        <f t="shared" si="15"/>
        <v/>
      </c>
      <c r="C41" s="623" t="str">
        <f t="shared" si="16"/>
        <v/>
      </c>
      <c r="D41" s="624" t="str">
        <f t="shared" si="17"/>
        <v/>
      </c>
      <c r="E41" s="601"/>
      <c r="F41" s="618" t="str">
        <f t="shared" si="18"/>
        <v/>
      </c>
      <c r="G41" s="591"/>
    </row>
    <row r="42" spans="1:9" ht="13.05" customHeight="1">
      <c r="A42" s="557"/>
      <c r="B42" s="623" t="str">
        <f t="shared" si="15"/>
        <v/>
      </c>
      <c r="C42" s="623" t="str">
        <f t="shared" si="16"/>
        <v/>
      </c>
      <c r="D42" s="624" t="str">
        <f t="shared" si="17"/>
        <v/>
      </c>
      <c r="E42" s="601"/>
      <c r="F42" s="618" t="str">
        <f t="shared" si="18"/>
        <v/>
      </c>
      <c r="G42" s="591"/>
    </row>
    <row r="43" spans="1:9" ht="13.05" customHeight="1">
      <c r="A43" s="557"/>
      <c r="B43" s="623" t="str">
        <f t="shared" si="15"/>
        <v/>
      </c>
      <c r="C43" s="623" t="str">
        <f t="shared" si="16"/>
        <v/>
      </c>
      <c r="D43" s="624" t="str">
        <f t="shared" si="17"/>
        <v/>
      </c>
      <c r="E43" s="601"/>
      <c r="F43" s="618" t="str">
        <f t="shared" si="18"/>
        <v/>
      </c>
      <c r="G43" s="591"/>
    </row>
    <row r="44" spans="1:9" ht="13.05" customHeight="1">
      <c r="A44" s="557"/>
      <c r="B44" s="623" t="str">
        <f t="shared" si="15"/>
        <v/>
      </c>
      <c r="C44" s="623" t="str">
        <f t="shared" si="16"/>
        <v/>
      </c>
      <c r="D44" s="624" t="str">
        <f t="shared" si="17"/>
        <v/>
      </c>
      <c r="E44" s="601"/>
      <c r="F44" s="618" t="str">
        <f t="shared" si="18"/>
        <v/>
      </c>
      <c r="G44" s="591"/>
    </row>
    <row r="45" spans="1:9" ht="13.05" customHeight="1">
      <c r="A45" s="557"/>
      <c r="B45" s="623" t="str">
        <f t="shared" si="15"/>
        <v/>
      </c>
      <c r="C45" s="623" t="str">
        <f t="shared" si="16"/>
        <v/>
      </c>
      <c r="D45" s="624" t="str">
        <f t="shared" si="17"/>
        <v/>
      </c>
      <c r="E45" s="601"/>
      <c r="F45" s="618" t="str">
        <f t="shared" si="18"/>
        <v/>
      </c>
      <c r="G45" s="591"/>
    </row>
    <row r="46" spans="1:9" ht="13.05" customHeight="1">
      <c r="A46" s="554"/>
      <c r="B46" s="623" t="str">
        <f t="shared" si="15"/>
        <v/>
      </c>
      <c r="C46" s="623" t="str">
        <f t="shared" si="16"/>
        <v/>
      </c>
      <c r="D46" s="624" t="str">
        <f t="shared" si="17"/>
        <v/>
      </c>
      <c r="E46" s="556"/>
      <c r="F46" s="618" t="str">
        <f t="shared" si="18"/>
        <v/>
      </c>
      <c r="G46" s="462"/>
    </row>
    <row r="47" spans="1:9" ht="13.05" customHeight="1" thickBot="1">
      <c r="A47" s="554"/>
      <c r="B47" s="625" t="str">
        <f t="shared" si="15"/>
        <v/>
      </c>
      <c r="C47" s="625" t="str">
        <f t="shared" si="16"/>
        <v/>
      </c>
      <c r="D47" s="626" t="str">
        <f t="shared" si="17"/>
        <v/>
      </c>
      <c r="E47" s="556"/>
      <c r="F47" s="619" t="str">
        <f t="shared" si="18"/>
        <v/>
      </c>
      <c r="G47" s="462"/>
    </row>
    <row r="48" spans="1:9" s="245" customFormat="1" ht="20.100000000000001" customHeight="1">
      <c r="A48" s="943" t="s">
        <v>514</v>
      </c>
      <c r="B48" s="944"/>
      <c r="C48" s="944"/>
      <c r="D48" s="944"/>
      <c r="E48" s="944"/>
      <c r="F48" s="944"/>
      <c r="G48" s="945"/>
      <c r="H48" s="243"/>
      <c r="I48" s="273"/>
    </row>
    <row r="49" spans="1:7" ht="13.05" customHeight="1">
      <c r="A49" s="249"/>
      <c r="B49" s="458" t="str">
        <f t="shared" ref="B49:B62" si="19">IF($A49="","",VLOOKUP($A49,licbarque97,3))</f>
        <v/>
      </c>
      <c r="C49" s="458" t="str">
        <f t="shared" ref="C49:C62" si="20">IF(A49="","",VLOOKUP(A49,licbarque97,6))</f>
        <v/>
      </c>
      <c r="D49" s="458" t="str">
        <f t="shared" ref="D49:D62" si="21">IF(A49="","",VLOOKUP(A49,licbarque97,5))</f>
        <v/>
      </c>
      <c r="E49" s="555"/>
      <c r="F49" s="618" t="str">
        <f t="shared" ref="F49:F61" si="22">IF(E49="","",RANK(E49,$E$49:$E$61,1))</f>
        <v/>
      </c>
      <c r="G49" s="461"/>
    </row>
    <row r="50" spans="1:7" ht="13.05" customHeight="1">
      <c r="A50" s="249"/>
      <c r="B50" s="458" t="str">
        <f t="shared" si="19"/>
        <v/>
      </c>
      <c r="C50" s="458" t="str">
        <f t="shared" si="20"/>
        <v/>
      </c>
      <c r="D50" s="458" t="str">
        <f t="shared" si="21"/>
        <v/>
      </c>
      <c r="E50" s="556"/>
      <c r="F50" s="618" t="str">
        <f t="shared" si="22"/>
        <v/>
      </c>
      <c r="G50" s="462"/>
    </row>
    <row r="51" spans="1:7" ht="13.05" customHeight="1">
      <c r="A51" s="249"/>
      <c r="B51" s="458" t="str">
        <f t="shared" si="19"/>
        <v/>
      </c>
      <c r="C51" s="458" t="str">
        <f t="shared" si="20"/>
        <v/>
      </c>
      <c r="D51" s="458" t="str">
        <f t="shared" si="21"/>
        <v/>
      </c>
      <c r="E51" s="556"/>
      <c r="F51" s="618" t="str">
        <f t="shared" si="22"/>
        <v/>
      </c>
      <c r="G51" s="462"/>
    </row>
    <row r="52" spans="1:7" ht="13.05" customHeight="1">
      <c r="A52" s="249"/>
      <c r="B52" s="458" t="str">
        <f t="shared" si="19"/>
        <v/>
      </c>
      <c r="C52" s="458" t="str">
        <f t="shared" si="20"/>
        <v/>
      </c>
      <c r="D52" s="458" t="str">
        <f t="shared" si="21"/>
        <v/>
      </c>
      <c r="E52" s="556"/>
      <c r="F52" s="618" t="str">
        <f t="shared" si="22"/>
        <v/>
      </c>
      <c r="G52" s="462"/>
    </row>
    <row r="53" spans="1:7" ht="13.05" customHeight="1">
      <c r="A53" s="249"/>
      <c r="B53" s="458" t="str">
        <f t="shared" si="19"/>
        <v/>
      </c>
      <c r="C53" s="458" t="str">
        <f t="shared" si="20"/>
        <v/>
      </c>
      <c r="D53" s="458" t="str">
        <f t="shared" si="21"/>
        <v/>
      </c>
      <c r="E53" s="556"/>
      <c r="F53" s="618" t="str">
        <f t="shared" si="22"/>
        <v/>
      </c>
      <c r="G53" s="462"/>
    </row>
    <row r="54" spans="1:7" ht="13.05" customHeight="1">
      <c r="A54" s="249"/>
      <c r="B54" s="458" t="str">
        <f t="shared" si="19"/>
        <v/>
      </c>
      <c r="C54" s="458" t="str">
        <f t="shared" si="20"/>
        <v/>
      </c>
      <c r="D54" s="458" t="str">
        <f t="shared" si="21"/>
        <v/>
      </c>
      <c r="E54" s="556"/>
      <c r="F54" s="618" t="str">
        <f t="shared" si="22"/>
        <v/>
      </c>
      <c r="G54" s="462"/>
    </row>
    <row r="55" spans="1:7" ht="13.05" customHeight="1">
      <c r="A55" s="249"/>
      <c r="B55" s="458" t="str">
        <f t="shared" si="19"/>
        <v/>
      </c>
      <c r="C55" s="458" t="str">
        <f t="shared" si="20"/>
        <v/>
      </c>
      <c r="D55" s="458" t="str">
        <f t="shared" si="21"/>
        <v/>
      </c>
      <c r="E55" s="556"/>
      <c r="F55" s="618" t="str">
        <f t="shared" si="22"/>
        <v/>
      </c>
      <c r="G55" s="462"/>
    </row>
    <row r="56" spans="1:7" ht="13.05" customHeight="1">
      <c r="A56" s="249"/>
      <c r="B56" s="458" t="str">
        <f t="shared" si="19"/>
        <v/>
      </c>
      <c r="C56" s="458" t="str">
        <f t="shared" si="20"/>
        <v/>
      </c>
      <c r="D56" s="458" t="str">
        <f t="shared" si="21"/>
        <v/>
      </c>
      <c r="E56" s="556"/>
      <c r="F56" s="618" t="str">
        <f t="shared" si="22"/>
        <v/>
      </c>
      <c r="G56" s="462"/>
    </row>
    <row r="57" spans="1:7" ht="13.05" customHeight="1">
      <c r="A57" s="249"/>
      <c r="B57" s="458" t="str">
        <f t="shared" si="19"/>
        <v/>
      </c>
      <c r="C57" s="458" t="str">
        <f t="shared" si="20"/>
        <v/>
      </c>
      <c r="D57" s="458" t="str">
        <f t="shared" si="21"/>
        <v/>
      </c>
      <c r="E57" s="556"/>
      <c r="F57" s="618" t="str">
        <f t="shared" si="22"/>
        <v/>
      </c>
      <c r="G57" s="462"/>
    </row>
    <row r="58" spans="1:7" ht="13.05" customHeight="1">
      <c r="A58" s="249"/>
      <c r="B58" s="458" t="str">
        <f t="shared" si="19"/>
        <v/>
      </c>
      <c r="C58" s="458" t="str">
        <f t="shared" si="20"/>
        <v/>
      </c>
      <c r="D58" s="458" t="str">
        <f t="shared" si="21"/>
        <v/>
      </c>
      <c r="E58" s="556"/>
      <c r="F58" s="618" t="str">
        <f t="shared" si="22"/>
        <v/>
      </c>
      <c r="G58" s="462"/>
    </row>
    <row r="59" spans="1:7" ht="13.05" customHeight="1">
      <c r="A59" s="249"/>
      <c r="B59" s="458" t="str">
        <f t="shared" si="19"/>
        <v/>
      </c>
      <c r="C59" s="458" t="str">
        <f t="shared" si="20"/>
        <v/>
      </c>
      <c r="D59" s="458" t="str">
        <f t="shared" si="21"/>
        <v/>
      </c>
      <c r="E59" s="556"/>
      <c r="F59" s="618" t="str">
        <f t="shared" si="22"/>
        <v/>
      </c>
      <c r="G59" s="462"/>
    </row>
    <row r="60" spans="1:7" ht="13.05" customHeight="1">
      <c r="A60" s="249"/>
      <c r="B60" s="458" t="str">
        <f t="shared" si="19"/>
        <v/>
      </c>
      <c r="C60" s="458" t="str">
        <f t="shared" si="20"/>
        <v/>
      </c>
      <c r="D60" s="458" t="str">
        <f t="shared" si="21"/>
        <v/>
      </c>
      <c r="E60" s="556"/>
      <c r="F60" s="618" t="str">
        <f t="shared" si="22"/>
        <v/>
      </c>
      <c r="G60" s="462"/>
    </row>
    <row r="61" spans="1:7" ht="13.05" customHeight="1">
      <c r="A61" s="249"/>
      <c r="B61" s="458" t="str">
        <f t="shared" si="19"/>
        <v/>
      </c>
      <c r="C61" s="458" t="str">
        <f t="shared" si="20"/>
        <v/>
      </c>
      <c r="D61" s="458" t="str">
        <f t="shared" si="21"/>
        <v/>
      </c>
      <c r="E61" s="556"/>
      <c r="F61" s="460" t="str">
        <f t="shared" si="22"/>
        <v/>
      </c>
      <c r="G61" s="462"/>
    </row>
    <row r="62" spans="1:7" ht="12" customHeight="1">
      <c r="A62" s="249"/>
      <c r="B62" s="458" t="str">
        <f t="shared" si="19"/>
        <v/>
      </c>
      <c r="C62" s="458" t="str">
        <f t="shared" si="20"/>
        <v/>
      </c>
      <c r="D62" s="458" t="str">
        <f t="shared" si="21"/>
        <v/>
      </c>
    </row>
  </sheetData>
  <mergeCells count="7">
    <mergeCell ref="A48:G48"/>
    <mergeCell ref="A1:G1"/>
    <mergeCell ref="A3:G3"/>
    <mergeCell ref="A13:G13"/>
    <mergeCell ref="A21:G21"/>
    <mergeCell ref="A31:G31"/>
    <mergeCell ref="A36:G36"/>
  </mergeCells>
  <printOptions horizontalCentered="1"/>
  <pageMargins left="0.31496062992125984" right="0.31496062992125984" top="0.35433070866141736" bottom="0.35433070866141736" header="0.19685039370078741" footer="0.11811023622047245"/>
  <pageSetup paperSize="9" orientation="landscape" r:id="rId1"/>
  <headerFooter>
    <oddFooter xml:space="preserve">&amp;L&amp;"Arial,Gras"&amp;12&amp;F  /  &amp;A&amp;C&amp;P/&amp;N&amp;R&amp;KFF0000Edition du:&amp;D_&amp;T </oddFooter>
  </headerFooter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B2:C4"/>
  <sheetViews>
    <sheetView topLeftCell="C1" workbookViewId="0">
      <selection activeCell="F24" sqref="F24"/>
    </sheetView>
  </sheetViews>
  <sheetFormatPr baseColWidth="10" defaultColWidth="11.44140625" defaultRowHeight="10.199999999999999"/>
  <cols>
    <col min="1" max="1" width="11.44140625" style="5"/>
    <col min="2" max="2" width="11.44140625" style="4"/>
    <col min="3" max="16384" width="11.44140625" style="5"/>
  </cols>
  <sheetData>
    <row r="2" spans="2:3">
      <c r="B2" s="4">
        <v>0.42444733796296297</v>
      </c>
      <c r="C2" s="4">
        <v>0.42444756944444445</v>
      </c>
    </row>
    <row r="3" spans="2:3">
      <c r="B3" s="6">
        <v>0.38278055555555551</v>
      </c>
      <c r="C3" s="6">
        <v>0.42444710648148148</v>
      </c>
    </row>
    <row r="4" spans="2:3">
      <c r="B4" s="4">
        <f>B2-B3</f>
        <v>4.1666782407407454E-2</v>
      </c>
      <c r="C4" s="4">
        <f>C2-C3</f>
        <v>4.6296296296599593E-7</v>
      </c>
    </row>
  </sheetData>
  <phoneticPr fontId="42" type="noConversion"/>
  <pageMargins left="0.75" right="0.75" top="1" bottom="1" header="0.4921259845" footer="0.492125984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1"/>
  <dimension ref="A1:K106"/>
  <sheetViews>
    <sheetView view="pageBreakPreview" zoomScale="120" zoomScaleSheetLayoutView="120" workbookViewId="0">
      <selection activeCell="N12" sqref="N12"/>
    </sheetView>
  </sheetViews>
  <sheetFormatPr baseColWidth="10" defaultColWidth="11.44140625" defaultRowHeight="25.5" customHeight="1"/>
  <cols>
    <col min="1" max="2" width="8.77734375" style="20" customWidth="1"/>
    <col min="3" max="3" width="15" style="9" customWidth="1"/>
    <col min="4" max="4" width="4.44140625" style="13" bestFit="1" customWidth="1"/>
    <col min="5" max="5" width="15.21875" style="9" customWidth="1"/>
    <col min="6" max="6" width="4.44140625" style="15" bestFit="1" customWidth="1"/>
    <col min="7" max="7" width="7.5546875" style="12" customWidth="1"/>
    <col min="8" max="8" width="6.5546875" style="10" bestFit="1" customWidth="1"/>
    <col min="9" max="9" width="9.21875" style="449" bestFit="1" customWidth="1"/>
    <col min="10" max="10" width="5.21875" style="40" customWidth="1"/>
    <col min="11" max="16384" width="11.44140625" style="8"/>
  </cols>
  <sheetData>
    <row r="1" spans="1:11" s="3" customFormat="1" ht="25.5" customHeight="1" thickBot="1">
      <c r="A1" s="21"/>
      <c r="B1" s="23"/>
      <c r="C1" s="19"/>
      <c r="D1" s="18"/>
      <c r="E1" s="22"/>
      <c r="F1" s="17"/>
      <c r="G1" s="16"/>
      <c r="H1" s="7"/>
      <c r="I1" s="445" t="s">
        <v>0</v>
      </c>
      <c r="J1" s="38" t="s">
        <v>1</v>
      </c>
    </row>
    <row r="2" spans="1:11" s="3" customFormat="1" ht="25.5" customHeight="1" thickBot="1">
      <c r="A2" s="24" t="s">
        <v>26</v>
      </c>
      <c r="B2" s="24" t="s">
        <v>25</v>
      </c>
      <c r="C2" s="25" t="s">
        <v>28</v>
      </c>
      <c r="D2" s="26" t="s">
        <v>32</v>
      </c>
      <c r="E2" s="27" t="s">
        <v>27</v>
      </c>
      <c r="F2" s="28" t="s">
        <v>33</v>
      </c>
      <c r="G2" s="24" t="s">
        <v>2</v>
      </c>
      <c r="H2" s="29" t="s">
        <v>31</v>
      </c>
      <c r="I2" s="446" t="s">
        <v>30</v>
      </c>
      <c r="J2" s="39"/>
    </row>
    <row r="3" spans="1:11" ht="25.5" customHeight="1">
      <c r="A3" s="42"/>
      <c r="B3" s="42"/>
      <c r="C3" s="43" t="str">
        <f t="shared" ref="C3:C34" si="0">IF($A3="","",VLOOKUP($A3,licbarque97,3))</f>
        <v/>
      </c>
      <c r="D3" s="43" t="str">
        <f t="shared" ref="D3:D34" si="1">IF($A3="","",VLOOKUP($A3,licbarque97,6))</f>
        <v/>
      </c>
      <c r="E3" s="43" t="str">
        <f t="shared" ref="E3:E34" si="2">IF($B3="","",VLOOKUP($B3,licbarque97,3))</f>
        <v/>
      </c>
      <c r="F3" s="43" t="str">
        <f t="shared" ref="F3:F34" si="3">IF($B3="","",VLOOKUP($B3,licbarque97,6))</f>
        <v/>
      </c>
      <c r="G3" s="43" t="str">
        <f t="shared" ref="G3:G34" si="4">IF($A3="","",VLOOKUP($A3,licbarque97,5))</f>
        <v/>
      </c>
      <c r="H3" s="43" t="str">
        <f t="shared" ref="H3:H34" si="5">IF($A3="","",VLOOKUP($B3,licbarque97,5))</f>
        <v/>
      </c>
      <c r="I3" s="447"/>
      <c r="J3" s="442" t="str">
        <f>IF(I3="","",RANK(I3,$I$3:$I$106,1))</f>
        <v/>
      </c>
      <c r="K3" s="8" t="s">
        <v>34</v>
      </c>
    </row>
    <row r="4" spans="1:11" ht="25.5" customHeight="1" thickBot="1">
      <c r="A4" s="46"/>
      <c r="B4" s="44"/>
      <c r="C4" s="45" t="str">
        <f t="shared" si="0"/>
        <v/>
      </c>
      <c r="D4" s="45" t="str">
        <f t="shared" si="1"/>
        <v/>
      </c>
      <c r="E4" s="45" t="str">
        <f t="shared" si="2"/>
        <v/>
      </c>
      <c r="F4" s="45" t="str">
        <f t="shared" si="3"/>
        <v/>
      </c>
      <c r="G4" s="45" t="str">
        <f t="shared" si="4"/>
        <v/>
      </c>
      <c r="H4" s="45" t="str">
        <f t="shared" si="5"/>
        <v/>
      </c>
      <c r="I4" s="448"/>
      <c r="J4" s="443"/>
    </row>
    <row r="5" spans="1:11" ht="25.5" customHeight="1">
      <c r="A5" s="35"/>
      <c r="B5" s="35"/>
      <c r="C5" s="31" t="str">
        <f t="shared" si="0"/>
        <v/>
      </c>
      <c r="D5" s="31" t="str">
        <f t="shared" si="1"/>
        <v/>
      </c>
      <c r="E5" s="31" t="str">
        <f t="shared" si="2"/>
        <v/>
      </c>
      <c r="F5" s="31" t="str">
        <f t="shared" si="3"/>
        <v/>
      </c>
      <c r="G5" s="31" t="str">
        <f t="shared" si="4"/>
        <v/>
      </c>
      <c r="H5" s="31" t="str">
        <f t="shared" si="5"/>
        <v/>
      </c>
      <c r="I5" s="447">
        <v>4.1666666666666699E-2</v>
      </c>
      <c r="J5" s="442">
        <f>IF(I5="","",RANK(I5,$I$3:$I$106,1))</f>
        <v>1</v>
      </c>
    </row>
    <row r="6" spans="1:11" ht="25.5" customHeight="1" thickBot="1">
      <c r="A6" s="46"/>
      <c r="B6" s="44"/>
      <c r="C6" s="45" t="str">
        <f t="shared" si="0"/>
        <v/>
      </c>
      <c r="D6" s="45" t="str">
        <f t="shared" si="1"/>
        <v/>
      </c>
      <c r="E6" s="45" t="str">
        <f t="shared" si="2"/>
        <v/>
      </c>
      <c r="F6" s="45" t="str">
        <f t="shared" si="3"/>
        <v/>
      </c>
      <c r="G6" s="45" t="str">
        <f t="shared" si="4"/>
        <v/>
      </c>
      <c r="H6" s="45" t="str">
        <f t="shared" si="5"/>
        <v/>
      </c>
      <c r="I6" s="448"/>
      <c r="J6" s="443"/>
    </row>
    <row r="7" spans="1:11" ht="25.5" customHeight="1">
      <c r="A7" s="35"/>
      <c r="B7" s="35"/>
      <c r="C7" s="31" t="str">
        <f t="shared" si="0"/>
        <v/>
      </c>
      <c r="D7" s="31" t="str">
        <f t="shared" si="1"/>
        <v/>
      </c>
      <c r="E7" s="31" t="str">
        <f t="shared" si="2"/>
        <v/>
      </c>
      <c r="F7" s="31" t="str">
        <f t="shared" si="3"/>
        <v/>
      </c>
      <c r="G7" s="31" t="str">
        <f t="shared" si="4"/>
        <v/>
      </c>
      <c r="H7" s="31" t="str">
        <f t="shared" si="5"/>
        <v/>
      </c>
      <c r="I7" s="447">
        <v>8.3333333333333398E-2</v>
      </c>
      <c r="J7" s="442">
        <f t="shared" ref="J7:J69" si="6">IF(I7="","",RANK(I7,$I$3:$I$106,1))</f>
        <v>2</v>
      </c>
    </row>
    <row r="8" spans="1:11" ht="25.5" customHeight="1" thickBot="1">
      <c r="A8" s="46"/>
      <c r="B8" s="44"/>
      <c r="C8" s="45" t="str">
        <f t="shared" si="0"/>
        <v/>
      </c>
      <c r="D8" s="45" t="str">
        <f t="shared" si="1"/>
        <v/>
      </c>
      <c r="E8" s="45" t="str">
        <f t="shared" si="2"/>
        <v/>
      </c>
      <c r="F8" s="45" t="str">
        <f t="shared" si="3"/>
        <v/>
      </c>
      <c r="G8" s="45" t="str">
        <f t="shared" si="4"/>
        <v/>
      </c>
      <c r="H8" s="45" t="str">
        <f t="shared" si="5"/>
        <v/>
      </c>
      <c r="I8" s="448"/>
      <c r="J8" s="443"/>
    </row>
    <row r="9" spans="1:11" ht="25.5" customHeight="1">
      <c r="A9" s="35"/>
      <c r="B9" s="35"/>
      <c r="C9" s="31" t="str">
        <f t="shared" si="0"/>
        <v/>
      </c>
      <c r="D9" s="31" t="str">
        <f t="shared" si="1"/>
        <v/>
      </c>
      <c r="E9" s="31" t="str">
        <f t="shared" si="2"/>
        <v/>
      </c>
      <c r="F9" s="31" t="str">
        <f t="shared" si="3"/>
        <v/>
      </c>
      <c r="G9" s="31" t="str">
        <f t="shared" si="4"/>
        <v/>
      </c>
      <c r="H9" s="31" t="str">
        <f t="shared" si="5"/>
        <v/>
      </c>
      <c r="I9" s="447">
        <v>0.125</v>
      </c>
      <c r="J9" s="442">
        <f t="shared" si="6"/>
        <v>3</v>
      </c>
    </row>
    <row r="10" spans="1:11" ht="25.5" customHeight="1" thickBot="1">
      <c r="A10" s="46"/>
      <c r="B10" s="44"/>
      <c r="C10" s="45" t="str">
        <f t="shared" si="0"/>
        <v/>
      </c>
      <c r="D10" s="45" t="str">
        <f t="shared" si="1"/>
        <v/>
      </c>
      <c r="E10" s="45" t="str">
        <f t="shared" si="2"/>
        <v/>
      </c>
      <c r="F10" s="45" t="str">
        <f t="shared" si="3"/>
        <v/>
      </c>
      <c r="G10" s="45" t="str">
        <f t="shared" si="4"/>
        <v/>
      </c>
      <c r="H10" s="45" t="str">
        <f t="shared" si="5"/>
        <v/>
      </c>
      <c r="I10" s="448"/>
      <c r="J10" s="443"/>
    </row>
    <row r="11" spans="1:11" ht="25.5" customHeight="1">
      <c r="A11" s="35"/>
      <c r="B11" s="35"/>
      <c r="C11" s="31" t="str">
        <f t="shared" si="0"/>
        <v/>
      </c>
      <c r="D11" s="31" t="str">
        <f t="shared" si="1"/>
        <v/>
      </c>
      <c r="E11" s="31" t="str">
        <f t="shared" si="2"/>
        <v/>
      </c>
      <c r="F11" s="31" t="str">
        <f t="shared" si="3"/>
        <v/>
      </c>
      <c r="G11" s="31" t="str">
        <f t="shared" si="4"/>
        <v/>
      </c>
      <c r="H11" s="31" t="str">
        <f t="shared" si="5"/>
        <v/>
      </c>
      <c r="I11" s="447">
        <v>0.16666666666666699</v>
      </c>
      <c r="J11" s="442">
        <f t="shared" si="6"/>
        <v>5</v>
      </c>
    </row>
    <row r="12" spans="1:11" ht="25.5" customHeight="1" thickBot="1">
      <c r="A12" s="46"/>
      <c r="B12" s="44"/>
      <c r="C12" s="45" t="str">
        <f t="shared" si="0"/>
        <v/>
      </c>
      <c r="D12" s="45" t="str">
        <f t="shared" si="1"/>
        <v/>
      </c>
      <c r="E12" s="45" t="str">
        <f t="shared" si="2"/>
        <v/>
      </c>
      <c r="F12" s="45" t="str">
        <f t="shared" si="3"/>
        <v/>
      </c>
      <c r="G12" s="45" t="str">
        <f t="shared" si="4"/>
        <v/>
      </c>
      <c r="H12" s="45" t="str">
        <f t="shared" si="5"/>
        <v/>
      </c>
      <c r="I12" s="448"/>
      <c r="J12" s="443"/>
    </row>
    <row r="13" spans="1:11" ht="25.5" customHeight="1">
      <c r="A13" s="35"/>
      <c r="B13" s="35"/>
      <c r="C13" s="31" t="str">
        <f t="shared" si="0"/>
        <v/>
      </c>
      <c r="D13" s="31" t="str">
        <f t="shared" si="1"/>
        <v/>
      </c>
      <c r="E13" s="31" t="str">
        <f t="shared" si="2"/>
        <v/>
      </c>
      <c r="F13" s="31" t="str">
        <f t="shared" si="3"/>
        <v/>
      </c>
      <c r="G13" s="31" t="str">
        <f t="shared" si="4"/>
        <v/>
      </c>
      <c r="H13" s="31" t="str">
        <f t="shared" si="5"/>
        <v/>
      </c>
      <c r="I13" s="447">
        <v>0.20833333333333301</v>
      </c>
      <c r="J13" s="442">
        <f t="shared" si="6"/>
        <v>6</v>
      </c>
    </row>
    <row r="14" spans="1:11" ht="25.5" customHeight="1" thickBot="1">
      <c r="A14" s="46"/>
      <c r="B14" s="44"/>
      <c r="C14" s="45" t="str">
        <f t="shared" si="0"/>
        <v/>
      </c>
      <c r="D14" s="45" t="str">
        <f t="shared" si="1"/>
        <v/>
      </c>
      <c r="E14" s="45" t="str">
        <f t="shared" si="2"/>
        <v/>
      </c>
      <c r="F14" s="45" t="str">
        <f t="shared" si="3"/>
        <v/>
      </c>
      <c r="G14" s="45" t="str">
        <f t="shared" si="4"/>
        <v/>
      </c>
      <c r="H14" s="45" t="str">
        <f t="shared" si="5"/>
        <v/>
      </c>
      <c r="I14" s="448"/>
      <c r="J14" s="443"/>
    </row>
    <row r="15" spans="1:11" ht="25.5" customHeight="1">
      <c r="A15" s="35"/>
      <c r="B15" s="35"/>
      <c r="C15" s="31" t="str">
        <f t="shared" si="0"/>
        <v/>
      </c>
      <c r="D15" s="31" t="str">
        <f t="shared" si="1"/>
        <v/>
      </c>
      <c r="E15" s="31" t="str">
        <f t="shared" si="2"/>
        <v/>
      </c>
      <c r="F15" s="31" t="str">
        <f t="shared" si="3"/>
        <v/>
      </c>
      <c r="G15" s="31" t="str">
        <f t="shared" si="4"/>
        <v/>
      </c>
      <c r="H15" s="31" t="str">
        <f t="shared" si="5"/>
        <v/>
      </c>
      <c r="I15" s="447">
        <v>0.25</v>
      </c>
      <c r="J15" s="442">
        <f t="shared" si="6"/>
        <v>7</v>
      </c>
    </row>
    <row r="16" spans="1:11" ht="25.5" customHeight="1" thickBot="1">
      <c r="A16" s="46"/>
      <c r="B16" s="44"/>
      <c r="C16" s="45" t="str">
        <f t="shared" si="0"/>
        <v/>
      </c>
      <c r="D16" s="45" t="str">
        <f t="shared" si="1"/>
        <v/>
      </c>
      <c r="E16" s="45" t="str">
        <f t="shared" si="2"/>
        <v/>
      </c>
      <c r="F16" s="45" t="str">
        <f t="shared" si="3"/>
        <v/>
      </c>
      <c r="G16" s="45" t="str">
        <f t="shared" si="4"/>
        <v/>
      </c>
      <c r="H16" s="45" t="str">
        <f t="shared" si="5"/>
        <v/>
      </c>
      <c r="I16" s="448"/>
      <c r="J16" s="443"/>
    </row>
    <row r="17" spans="1:10" ht="25.5" customHeight="1">
      <c r="A17" s="35"/>
      <c r="B17" s="35"/>
      <c r="C17" s="31" t="str">
        <f t="shared" si="0"/>
        <v/>
      </c>
      <c r="D17" s="31" t="str">
        <f t="shared" si="1"/>
        <v/>
      </c>
      <c r="E17" s="31" t="str">
        <f t="shared" si="2"/>
        <v/>
      </c>
      <c r="F17" s="31" t="str">
        <f t="shared" si="3"/>
        <v/>
      </c>
      <c r="G17" s="31" t="str">
        <f t="shared" si="4"/>
        <v/>
      </c>
      <c r="H17" s="31" t="str">
        <f t="shared" si="5"/>
        <v/>
      </c>
      <c r="I17" s="447">
        <v>0.29166666666666702</v>
      </c>
      <c r="J17" s="442">
        <f t="shared" si="6"/>
        <v>8</v>
      </c>
    </row>
    <row r="18" spans="1:10" ht="25.5" customHeight="1" thickBot="1">
      <c r="A18" s="46"/>
      <c r="B18" s="44"/>
      <c r="C18" s="45" t="str">
        <f t="shared" si="0"/>
        <v/>
      </c>
      <c r="D18" s="45" t="str">
        <f t="shared" si="1"/>
        <v/>
      </c>
      <c r="E18" s="45" t="str">
        <f t="shared" si="2"/>
        <v/>
      </c>
      <c r="F18" s="45" t="str">
        <f t="shared" si="3"/>
        <v/>
      </c>
      <c r="G18" s="45" t="str">
        <f t="shared" si="4"/>
        <v/>
      </c>
      <c r="H18" s="45" t="str">
        <f t="shared" si="5"/>
        <v/>
      </c>
      <c r="I18" s="448"/>
      <c r="J18" s="443"/>
    </row>
    <row r="19" spans="1:10" ht="25.5" customHeight="1">
      <c r="A19" s="35"/>
      <c r="B19" s="35"/>
      <c r="C19" s="31" t="str">
        <f t="shared" si="0"/>
        <v/>
      </c>
      <c r="D19" s="31" t="str">
        <f t="shared" si="1"/>
        <v/>
      </c>
      <c r="E19" s="31" t="str">
        <f t="shared" si="2"/>
        <v/>
      </c>
      <c r="F19" s="31" t="str">
        <f t="shared" si="3"/>
        <v/>
      </c>
      <c r="G19" s="31" t="str">
        <f t="shared" si="4"/>
        <v/>
      </c>
      <c r="H19" s="31" t="str">
        <f t="shared" si="5"/>
        <v/>
      </c>
      <c r="I19" s="447">
        <v>0.33333333333333398</v>
      </c>
      <c r="J19" s="442">
        <f t="shared" si="6"/>
        <v>9</v>
      </c>
    </row>
    <row r="20" spans="1:10" ht="25.5" customHeight="1" thickBot="1">
      <c r="A20" s="46"/>
      <c r="B20" s="44"/>
      <c r="C20" s="45" t="str">
        <f t="shared" si="0"/>
        <v/>
      </c>
      <c r="D20" s="45" t="str">
        <f t="shared" si="1"/>
        <v/>
      </c>
      <c r="E20" s="45" t="str">
        <f t="shared" si="2"/>
        <v/>
      </c>
      <c r="F20" s="45" t="str">
        <f t="shared" si="3"/>
        <v/>
      </c>
      <c r="G20" s="45" t="str">
        <f t="shared" si="4"/>
        <v/>
      </c>
      <c r="H20" s="45" t="str">
        <f t="shared" si="5"/>
        <v/>
      </c>
      <c r="I20" s="448"/>
      <c r="J20" s="443"/>
    </row>
    <row r="21" spans="1:10" ht="25.5" customHeight="1">
      <c r="A21" s="35"/>
      <c r="B21" s="35"/>
      <c r="C21" s="31" t="str">
        <f t="shared" si="0"/>
        <v/>
      </c>
      <c r="D21" s="31" t="str">
        <f t="shared" si="1"/>
        <v/>
      </c>
      <c r="E21" s="31" t="str">
        <f t="shared" si="2"/>
        <v/>
      </c>
      <c r="F21" s="31" t="str">
        <f t="shared" si="3"/>
        <v/>
      </c>
      <c r="G21" s="31" t="str">
        <f t="shared" si="4"/>
        <v/>
      </c>
      <c r="H21" s="31" t="str">
        <f t="shared" si="5"/>
        <v/>
      </c>
      <c r="I21" s="447">
        <v>0.375</v>
      </c>
      <c r="J21" s="442">
        <f t="shared" si="6"/>
        <v>10</v>
      </c>
    </row>
    <row r="22" spans="1:10" ht="25.5" customHeight="1" thickBot="1">
      <c r="A22" s="46"/>
      <c r="B22" s="44"/>
      <c r="C22" s="45" t="str">
        <f t="shared" si="0"/>
        <v/>
      </c>
      <c r="D22" s="45" t="str">
        <f t="shared" si="1"/>
        <v/>
      </c>
      <c r="E22" s="45" t="str">
        <f t="shared" si="2"/>
        <v/>
      </c>
      <c r="F22" s="45" t="str">
        <f t="shared" si="3"/>
        <v/>
      </c>
      <c r="G22" s="45" t="str">
        <f t="shared" si="4"/>
        <v/>
      </c>
      <c r="H22" s="45" t="str">
        <f t="shared" si="5"/>
        <v/>
      </c>
      <c r="I22" s="448"/>
      <c r="J22" s="443"/>
    </row>
    <row r="23" spans="1:10" ht="25.5" customHeight="1">
      <c r="A23" s="35"/>
      <c r="B23" s="35"/>
      <c r="C23" s="31" t="str">
        <f t="shared" si="0"/>
        <v/>
      </c>
      <c r="D23" s="31" t="str">
        <f t="shared" si="1"/>
        <v/>
      </c>
      <c r="E23" s="31" t="str">
        <f t="shared" si="2"/>
        <v/>
      </c>
      <c r="F23" s="31" t="str">
        <f t="shared" si="3"/>
        <v/>
      </c>
      <c r="G23" s="31" t="str">
        <f t="shared" si="4"/>
        <v/>
      </c>
      <c r="H23" s="31" t="str">
        <f t="shared" si="5"/>
        <v/>
      </c>
      <c r="I23" s="447">
        <v>0.41666666666666702</v>
      </c>
      <c r="J23" s="442">
        <f t="shared" si="6"/>
        <v>11</v>
      </c>
    </row>
    <row r="24" spans="1:10" ht="25.5" customHeight="1" thickBot="1">
      <c r="A24" s="46"/>
      <c r="B24" s="44"/>
      <c r="C24" s="45" t="str">
        <f t="shared" si="0"/>
        <v/>
      </c>
      <c r="D24" s="45" t="str">
        <f t="shared" si="1"/>
        <v/>
      </c>
      <c r="E24" s="45" t="str">
        <f t="shared" si="2"/>
        <v/>
      </c>
      <c r="F24" s="45" t="str">
        <f t="shared" si="3"/>
        <v/>
      </c>
      <c r="G24" s="45" t="str">
        <f t="shared" si="4"/>
        <v/>
      </c>
      <c r="H24" s="45" t="str">
        <f t="shared" si="5"/>
        <v/>
      </c>
      <c r="I24" s="448"/>
      <c r="J24" s="443"/>
    </row>
    <row r="25" spans="1:10" ht="25.5" customHeight="1">
      <c r="A25" s="35"/>
      <c r="B25" s="35"/>
      <c r="C25" s="31" t="str">
        <f t="shared" si="0"/>
        <v/>
      </c>
      <c r="D25" s="31" t="str">
        <f t="shared" si="1"/>
        <v/>
      </c>
      <c r="E25" s="31" t="str">
        <f t="shared" si="2"/>
        <v/>
      </c>
      <c r="F25" s="31" t="str">
        <f t="shared" si="3"/>
        <v/>
      </c>
      <c r="G25" s="31" t="str">
        <f t="shared" si="4"/>
        <v/>
      </c>
      <c r="H25" s="31" t="str">
        <f t="shared" si="5"/>
        <v/>
      </c>
      <c r="I25" s="447">
        <v>0.45833333333333398</v>
      </c>
      <c r="J25" s="442">
        <f t="shared" si="6"/>
        <v>12</v>
      </c>
    </row>
    <row r="26" spans="1:10" ht="25.5" customHeight="1" thickBot="1">
      <c r="A26" s="46"/>
      <c r="B26" s="44"/>
      <c r="C26" s="45" t="str">
        <f t="shared" si="0"/>
        <v/>
      </c>
      <c r="D26" s="45" t="str">
        <f t="shared" si="1"/>
        <v/>
      </c>
      <c r="E26" s="45" t="str">
        <f t="shared" si="2"/>
        <v/>
      </c>
      <c r="F26" s="45" t="str">
        <f t="shared" si="3"/>
        <v/>
      </c>
      <c r="G26" s="45" t="str">
        <f t="shared" si="4"/>
        <v/>
      </c>
      <c r="H26" s="45" t="str">
        <f t="shared" si="5"/>
        <v/>
      </c>
      <c r="I26" s="448"/>
      <c r="J26" s="443"/>
    </row>
    <row r="27" spans="1:10" ht="25.5" customHeight="1">
      <c r="A27" s="35"/>
      <c r="B27" s="35"/>
      <c r="C27" s="31" t="str">
        <f t="shared" si="0"/>
        <v/>
      </c>
      <c r="D27" s="31" t="str">
        <f t="shared" si="1"/>
        <v/>
      </c>
      <c r="E27" s="31" t="str">
        <f t="shared" si="2"/>
        <v/>
      </c>
      <c r="F27" s="31" t="str">
        <f t="shared" si="3"/>
        <v/>
      </c>
      <c r="G27" s="31" t="str">
        <f t="shared" si="4"/>
        <v/>
      </c>
      <c r="H27" s="31" t="str">
        <f t="shared" si="5"/>
        <v/>
      </c>
      <c r="I27" s="447">
        <v>0.5</v>
      </c>
      <c r="J27" s="442">
        <f t="shared" si="6"/>
        <v>13</v>
      </c>
    </row>
    <row r="28" spans="1:10" ht="25.5" customHeight="1" thickBot="1">
      <c r="A28" s="46"/>
      <c r="B28" s="44"/>
      <c r="C28" s="45" t="str">
        <f t="shared" si="0"/>
        <v/>
      </c>
      <c r="D28" s="45" t="str">
        <f t="shared" si="1"/>
        <v/>
      </c>
      <c r="E28" s="45" t="str">
        <f t="shared" si="2"/>
        <v/>
      </c>
      <c r="F28" s="45" t="str">
        <f t="shared" si="3"/>
        <v/>
      </c>
      <c r="G28" s="45" t="str">
        <f t="shared" si="4"/>
        <v/>
      </c>
      <c r="H28" s="45" t="str">
        <f t="shared" si="5"/>
        <v/>
      </c>
      <c r="I28" s="448"/>
      <c r="J28" s="443"/>
    </row>
    <row r="29" spans="1:10" ht="25.5" customHeight="1">
      <c r="A29" s="35"/>
      <c r="B29" s="35"/>
      <c r="C29" s="31" t="str">
        <f t="shared" si="0"/>
        <v/>
      </c>
      <c r="D29" s="31" t="str">
        <f t="shared" si="1"/>
        <v/>
      </c>
      <c r="E29" s="31" t="str">
        <f t="shared" si="2"/>
        <v/>
      </c>
      <c r="F29" s="31" t="str">
        <f t="shared" si="3"/>
        <v/>
      </c>
      <c r="G29" s="31" t="str">
        <f t="shared" si="4"/>
        <v/>
      </c>
      <c r="H29" s="31" t="str">
        <f t="shared" si="5"/>
        <v/>
      </c>
      <c r="I29" s="447">
        <v>0.54166666666666696</v>
      </c>
      <c r="J29" s="442">
        <f t="shared" si="6"/>
        <v>14</v>
      </c>
    </row>
    <row r="30" spans="1:10" ht="25.5" customHeight="1" thickBot="1">
      <c r="A30" s="46"/>
      <c r="B30" s="44"/>
      <c r="C30" s="45" t="str">
        <f t="shared" si="0"/>
        <v/>
      </c>
      <c r="D30" s="45" t="str">
        <f t="shared" si="1"/>
        <v/>
      </c>
      <c r="E30" s="45" t="str">
        <f t="shared" si="2"/>
        <v/>
      </c>
      <c r="F30" s="45" t="str">
        <f t="shared" si="3"/>
        <v/>
      </c>
      <c r="G30" s="45" t="str">
        <f t="shared" si="4"/>
        <v/>
      </c>
      <c r="H30" s="45" t="str">
        <f t="shared" si="5"/>
        <v/>
      </c>
      <c r="I30" s="448"/>
      <c r="J30" s="443"/>
    </row>
    <row r="31" spans="1:10" ht="25.5" customHeight="1">
      <c r="A31" s="35"/>
      <c r="B31" s="35"/>
      <c r="C31" s="31" t="str">
        <f t="shared" si="0"/>
        <v/>
      </c>
      <c r="D31" s="31" t="str">
        <f t="shared" si="1"/>
        <v/>
      </c>
      <c r="E31" s="31" t="str">
        <f t="shared" si="2"/>
        <v/>
      </c>
      <c r="F31" s="31" t="str">
        <f t="shared" si="3"/>
        <v/>
      </c>
      <c r="G31" s="31" t="str">
        <f t="shared" si="4"/>
        <v/>
      </c>
      <c r="H31" s="31" t="str">
        <f t="shared" si="5"/>
        <v/>
      </c>
      <c r="I31" s="447">
        <v>0.16666666666666666</v>
      </c>
      <c r="J31" s="442">
        <f t="shared" si="6"/>
        <v>4</v>
      </c>
    </row>
    <row r="32" spans="1:10" ht="25.5" customHeight="1" thickBot="1">
      <c r="A32" s="46"/>
      <c r="B32" s="44"/>
      <c r="C32" s="45" t="str">
        <f t="shared" si="0"/>
        <v/>
      </c>
      <c r="D32" s="45" t="str">
        <f t="shared" si="1"/>
        <v/>
      </c>
      <c r="E32" s="45" t="str">
        <f t="shared" si="2"/>
        <v/>
      </c>
      <c r="F32" s="45" t="str">
        <f t="shared" si="3"/>
        <v/>
      </c>
      <c r="G32" s="45" t="str">
        <f t="shared" si="4"/>
        <v/>
      </c>
      <c r="H32" s="45" t="str">
        <f t="shared" si="5"/>
        <v/>
      </c>
      <c r="I32" s="448"/>
      <c r="J32" s="443"/>
    </row>
    <row r="33" spans="1:10" ht="25.5" customHeight="1">
      <c r="A33" s="35"/>
      <c r="B33" s="35"/>
      <c r="C33" s="31" t="str">
        <f t="shared" si="0"/>
        <v/>
      </c>
      <c r="D33" s="31" t="str">
        <f t="shared" si="1"/>
        <v/>
      </c>
      <c r="E33" s="31" t="str">
        <f t="shared" si="2"/>
        <v/>
      </c>
      <c r="F33" s="31" t="str">
        <f t="shared" si="3"/>
        <v/>
      </c>
      <c r="G33" s="31" t="str">
        <f t="shared" si="4"/>
        <v/>
      </c>
      <c r="H33" s="31" t="str">
        <f t="shared" si="5"/>
        <v/>
      </c>
      <c r="I33" s="447">
        <v>0.625</v>
      </c>
      <c r="J33" s="442">
        <f t="shared" si="6"/>
        <v>15</v>
      </c>
    </row>
    <row r="34" spans="1:10" ht="25.5" customHeight="1" thickBot="1">
      <c r="A34" s="46"/>
      <c r="B34" s="44"/>
      <c r="C34" s="45" t="str">
        <f t="shared" si="0"/>
        <v/>
      </c>
      <c r="D34" s="45" t="str">
        <f t="shared" si="1"/>
        <v/>
      </c>
      <c r="E34" s="45" t="str">
        <f t="shared" si="2"/>
        <v/>
      </c>
      <c r="F34" s="45" t="str">
        <f t="shared" si="3"/>
        <v/>
      </c>
      <c r="G34" s="45" t="str">
        <f t="shared" si="4"/>
        <v/>
      </c>
      <c r="H34" s="45" t="str">
        <f t="shared" si="5"/>
        <v/>
      </c>
      <c r="I34" s="448"/>
      <c r="J34" s="443"/>
    </row>
    <row r="35" spans="1:10" ht="25.5" customHeight="1">
      <c r="A35" s="35"/>
      <c r="B35" s="35"/>
      <c r="C35" s="31" t="str">
        <f t="shared" ref="C35:C66" si="7">IF($A35="","",VLOOKUP($A35,licbarque97,3))</f>
        <v/>
      </c>
      <c r="D35" s="31" t="str">
        <f t="shared" ref="D35:D66" si="8">IF($A35="","",VLOOKUP($A35,licbarque97,6))</f>
        <v/>
      </c>
      <c r="E35" s="31" t="str">
        <f t="shared" ref="E35:E66" si="9">IF($B35="","",VLOOKUP($B35,licbarque97,3))</f>
        <v/>
      </c>
      <c r="F35" s="31" t="str">
        <f t="shared" ref="F35:F66" si="10">IF($B35="","",VLOOKUP($B35,licbarque97,6))</f>
        <v/>
      </c>
      <c r="G35" s="31" t="str">
        <f t="shared" ref="G35:G66" si="11">IF($A35="","",VLOOKUP($A35,licbarque97,5))</f>
        <v/>
      </c>
      <c r="H35" s="31" t="str">
        <f t="shared" ref="H35:H66" si="12">IF($A35="","",VLOOKUP($B35,licbarque97,5))</f>
        <v/>
      </c>
      <c r="I35" s="447">
        <v>0.66666666666666696</v>
      </c>
      <c r="J35" s="442">
        <f t="shared" si="6"/>
        <v>16</v>
      </c>
    </row>
    <row r="36" spans="1:10" ht="25.5" customHeight="1" thickBot="1">
      <c r="A36" s="46"/>
      <c r="B36" s="44"/>
      <c r="C36" s="45" t="str">
        <f t="shared" si="7"/>
        <v/>
      </c>
      <c r="D36" s="45" t="str">
        <f t="shared" si="8"/>
        <v/>
      </c>
      <c r="E36" s="45" t="str">
        <f t="shared" si="9"/>
        <v/>
      </c>
      <c r="F36" s="45" t="str">
        <f t="shared" si="10"/>
        <v/>
      </c>
      <c r="G36" s="45" t="str">
        <f t="shared" si="11"/>
        <v/>
      </c>
      <c r="H36" s="45" t="str">
        <f t="shared" si="12"/>
        <v/>
      </c>
      <c r="I36" s="448"/>
      <c r="J36" s="443"/>
    </row>
    <row r="37" spans="1:10" ht="25.5" customHeight="1">
      <c r="A37" s="35"/>
      <c r="B37" s="35"/>
      <c r="C37" s="31" t="str">
        <f t="shared" si="7"/>
        <v/>
      </c>
      <c r="D37" s="31" t="str">
        <f t="shared" si="8"/>
        <v/>
      </c>
      <c r="E37" s="31" t="str">
        <f t="shared" si="9"/>
        <v/>
      </c>
      <c r="F37" s="31" t="str">
        <f t="shared" si="10"/>
        <v/>
      </c>
      <c r="G37" s="31" t="str">
        <f t="shared" si="11"/>
        <v/>
      </c>
      <c r="H37" s="31" t="str">
        <f t="shared" si="12"/>
        <v/>
      </c>
      <c r="I37" s="447">
        <v>0.70833333333333404</v>
      </c>
      <c r="J37" s="442">
        <f t="shared" si="6"/>
        <v>17</v>
      </c>
    </row>
    <row r="38" spans="1:10" ht="25.5" customHeight="1" thickBot="1">
      <c r="A38" s="46"/>
      <c r="B38" s="44"/>
      <c r="C38" s="45" t="str">
        <f t="shared" si="7"/>
        <v/>
      </c>
      <c r="D38" s="45" t="str">
        <f t="shared" si="8"/>
        <v/>
      </c>
      <c r="E38" s="45" t="str">
        <f t="shared" si="9"/>
        <v/>
      </c>
      <c r="F38" s="45" t="str">
        <f t="shared" si="10"/>
        <v/>
      </c>
      <c r="G38" s="45" t="str">
        <f t="shared" si="11"/>
        <v/>
      </c>
      <c r="H38" s="45" t="str">
        <f t="shared" si="12"/>
        <v/>
      </c>
      <c r="I38" s="448"/>
      <c r="J38" s="443"/>
    </row>
    <row r="39" spans="1:10" ht="25.5" customHeight="1">
      <c r="A39" s="35"/>
      <c r="B39" s="35"/>
      <c r="C39" s="31" t="str">
        <f t="shared" si="7"/>
        <v/>
      </c>
      <c r="D39" s="31" t="str">
        <f t="shared" si="8"/>
        <v/>
      </c>
      <c r="E39" s="31" t="str">
        <f t="shared" si="9"/>
        <v/>
      </c>
      <c r="F39" s="31" t="str">
        <f t="shared" si="10"/>
        <v/>
      </c>
      <c r="G39" s="31" t="str">
        <f t="shared" si="11"/>
        <v/>
      </c>
      <c r="H39" s="31" t="str">
        <f t="shared" si="12"/>
        <v/>
      </c>
      <c r="I39" s="447">
        <v>0.750000000000001</v>
      </c>
      <c r="J39" s="442">
        <f t="shared" si="6"/>
        <v>18</v>
      </c>
    </row>
    <row r="40" spans="1:10" ht="25.5" customHeight="1" thickBot="1">
      <c r="A40" s="46"/>
      <c r="B40" s="44"/>
      <c r="C40" s="45" t="str">
        <f t="shared" si="7"/>
        <v/>
      </c>
      <c r="D40" s="45" t="str">
        <f t="shared" si="8"/>
        <v/>
      </c>
      <c r="E40" s="45" t="str">
        <f t="shared" si="9"/>
        <v/>
      </c>
      <c r="F40" s="45" t="str">
        <f t="shared" si="10"/>
        <v/>
      </c>
      <c r="G40" s="45" t="str">
        <f t="shared" si="11"/>
        <v/>
      </c>
      <c r="H40" s="45" t="str">
        <f t="shared" si="12"/>
        <v/>
      </c>
      <c r="I40" s="448"/>
      <c r="J40" s="443"/>
    </row>
    <row r="41" spans="1:10" ht="25.5" customHeight="1">
      <c r="A41" s="35"/>
      <c r="B41" s="35"/>
      <c r="C41" s="31" t="str">
        <f t="shared" si="7"/>
        <v/>
      </c>
      <c r="D41" s="31" t="str">
        <f t="shared" si="8"/>
        <v/>
      </c>
      <c r="E41" s="31" t="str">
        <f t="shared" si="9"/>
        <v/>
      </c>
      <c r="F41" s="31" t="str">
        <f t="shared" si="10"/>
        <v/>
      </c>
      <c r="G41" s="31" t="str">
        <f t="shared" si="11"/>
        <v/>
      </c>
      <c r="H41" s="31" t="str">
        <f t="shared" si="12"/>
        <v/>
      </c>
      <c r="I41" s="447">
        <v>0.79166666666666696</v>
      </c>
      <c r="J41" s="442">
        <f t="shared" si="6"/>
        <v>19</v>
      </c>
    </row>
    <row r="42" spans="1:10" ht="25.5" customHeight="1" thickBot="1">
      <c r="A42" s="46"/>
      <c r="B42" s="44"/>
      <c r="C42" s="45" t="str">
        <f t="shared" si="7"/>
        <v/>
      </c>
      <c r="D42" s="45" t="str">
        <f t="shared" si="8"/>
        <v/>
      </c>
      <c r="E42" s="45" t="str">
        <f t="shared" si="9"/>
        <v/>
      </c>
      <c r="F42" s="45" t="str">
        <f t="shared" si="10"/>
        <v/>
      </c>
      <c r="G42" s="45" t="str">
        <f t="shared" si="11"/>
        <v/>
      </c>
      <c r="H42" s="45" t="str">
        <f t="shared" si="12"/>
        <v/>
      </c>
      <c r="I42" s="448"/>
      <c r="J42" s="443"/>
    </row>
    <row r="43" spans="1:10" ht="25.5" customHeight="1">
      <c r="A43" s="35"/>
      <c r="B43" s="35"/>
      <c r="C43" s="31" t="str">
        <f t="shared" si="7"/>
        <v/>
      </c>
      <c r="D43" s="31" t="str">
        <f t="shared" si="8"/>
        <v/>
      </c>
      <c r="E43" s="31" t="str">
        <f t="shared" si="9"/>
        <v/>
      </c>
      <c r="F43" s="31" t="str">
        <f t="shared" si="10"/>
        <v/>
      </c>
      <c r="G43" s="31" t="str">
        <f t="shared" si="11"/>
        <v/>
      </c>
      <c r="H43" s="31" t="str">
        <f t="shared" si="12"/>
        <v/>
      </c>
      <c r="I43" s="447">
        <v>0.83333333333333404</v>
      </c>
      <c r="J43" s="442">
        <f t="shared" si="6"/>
        <v>20</v>
      </c>
    </row>
    <row r="44" spans="1:10" ht="25.5" customHeight="1" thickBot="1">
      <c r="A44" s="46"/>
      <c r="B44" s="44"/>
      <c r="C44" s="45" t="str">
        <f t="shared" si="7"/>
        <v/>
      </c>
      <c r="D44" s="45" t="str">
        <f t="shared" si="8"/>
        <v/>
      </c>
      <c r="E44" s="45" t="str">
        <f t="shared" si="9"/>
        <v/>
      </c>
      <c r="F44" s="45" t="str">
        <f t="shared" si="10"/>
        <v/>
      </c>
      <c r="G44" s="45" t="str">
        <f t="shared" si="11"/>
        <v/>
      </c>
      <c r="H44" s="45" t="str">
        <f t="shared" si="12"/>
        <v/>
      </c>
      <c r="I44" s="448"/>
      <c r="J44" s="443"/>
    </row>
    <row r="45" spans="1:10" ht="25.5" customHeight="1">
      <c r="A45" s="35"/>
      <c r="B45" s="35"/>
      <c r="C45" s="31" t="str">
        <f t="shared" si="7"/>
        <v/>
      </c>
      <c r="D45" s="31" t="str">
        <f t="shared" si="8"/>
        <v/>
      </c>
      <c r="E45" s="31" t="str">
        <f t="shared" si="9"/>
        <v/>
      </c>
      <c r="F45" s="31" t="str">
        <f t="shared" si="10"/>
        <v/>
      </c>
      <c r="G45" s="31" t="str">
        <f t="shared" si="11"/>
        <v/>
      </c>
      <c r="H45" s="31" t="str">
        <f t="shared" si="12"/>
        <v/>
      </c>
      <c r="I45" s="447">
        <v>0.875000000000001</v>
      </c>
      <c r="J45" s="442">
        <f t="shared" si="6"/>
        <v>21</v>
      </c>
    </row>
    <row r="46" spans="1:10" ht="25.5" customHeight="1" thickBot="1">
      <c r="A46" s="46"/>
      <c r="B46" s="44"/>
      <c r="C46" s="45" t="str">
        <f t="shared" si="7"/>
        <v/>
      </c>
      <c r="D46" s="45" t="str">
        <f t="shared" si="8"/>
        <v/>
      </c>
      <c r="E46" s="45" t="str">
        <f t="shared" si="9"/>
        <v/>
      </c>
      <c r="F46" s="45" t="str">
        <f t="shared" si="10"/>
        <v/>
      </c>
      <c r="G46" s="45" t="str">
        <f t="shared" si="11"/>
        <v/>
      </c>
      <c r="H46" s="45" t="str">
        <f t="shared" si="12"/>
        <v/>
      </c>
      <c r="I46" s="448"/>
      <c r="J46" s="443"/>
    </row>
    <row r="47" spans="1:10" ht="25.5" customHeight="1">
      <c r="A47" s="35"/>
      <c r="B47" s="35"/>
      <c r="C47" s="31" t="str">
        <f t="shared" si="7"/>
        <v/>
      </c>
      <c r="D47" s="31" t="str">
        <f t="shared" si="8"/>
        <v/>
      </c>
      <c r="E47" s="31" t="str">
        <f t="shared" si="9"/>
        <v/>
      </c>
      <c r="F47" s="31" t="str">
        <f t="shared" si="10"/>
        <v/>
      </c>
      <c r="G47" s="31" t="str">
        <f t="shared" si="11"/>
        <v/>
      </c>
      <c r="H47" s="31" t="str">
        <f t="shared" si="12"/>
        <v/>
      </c>
      <c r="I47" s="447">
        <v>0.91666666666666696</v>
      </c>
      <c r="J47" s="442">
        <f t="shared" si="6"/>
        <v>22</v>
      </c>
    </row>
    <row r="48" spans="1:10" ht="25.5" customHeight="1" thickBot="1">
      <c r="A48" s="46"/>
      <c r="B48" s="44"/>
      <c r="C48" s="45" t="str">
        <f t="shared" si="7"/>
        <v/>
      </c>
      <c r="D48" s="45" t="str">
        <f t="shared" si="8"/>
        <v/>
      </c>
      <c r="E48" s="45" t="str">
        <f t="shared" si="9"/>
        <v/>
      </c>
      <c r="F48" s="45" t="str">
        <f t="shared" si="10"/>
        <v/>
      </c>
      <c r="G48" s="45" t="str">
        <f t="shared" si="11"/>
        <v/>
      </c>
      <c r="H48" s="45" t="str">
        <f t="shared" si="12"/>
        <v/>
      </c>
      <c r="I48" s="448"/>
      <c r="J48" s="443"/>
    </row>
    <row r="49" spans="1:10" ht="25.5" customHeight="1">
      <c r="A49" s="35"/>
      <c r="B49" s="35"/>
      <c r="C49" s="31" t="str">
        <f t="shared" si="7"/>
        <v/>
      </c>
      <c r="D49" s="31" t="str">
        <f t="shared" si="8"/>
        <v/>
      </c>
      <c r="E49" s="31" t="str">
        <f t="shared" si="9"/>
        <v/>
      </c>
      <c r="F49" s="31" t="str">
        <f t="shared" si="10"/>
        <v/>
      </c>
      <c r="G49" s="31" t="str">
        <f t="shared" si="11"/>
        <v/>
      </c>
      <c r="H49" s="31" t="str">
        <f t="shared" si="12"/>
        <v/>
      </c>
      <c r="I49" s="447">
        <v>0.95833333333333404</v>
      </c>
      <c r="J49" s="442">
        <f t="shared" si="6"/>
        <v>23</v>
      </c>
    </row>
    <row r="50" spans="1:10" ht="25.5" customHeight="1" thickBot="1">
      <c r="A50" s="46"/>
      <c r="B50" s="44"/>
      <c r="C50" s="45" t="str">
        <f t="shared" si="7"/>
        <v/>
      </c>
      <c r="D50" s="45" t="str">
        <f t="shared" si="8"/>
        <v/>
      </c>
      <c r="E50" s="45" t="str">
        <f t="shared" si="9"/>
        <v/>
      </c>
      <c r="F50" s="45" t="str">
        <f t="shared" si="10"/>
        <v/>
      </c>
      <c r="G50" s="45" t="str">
        <f t="shared" si="11"/>
        <v/>
      </c>
      <c r="H50" s="45" t="str">
        <f t="shared" si="12"/>
        <v/>
      </c>
      <c r="I50" s="448"/>
      <c r="J50" s="443"/>
    </row>
    <row r="51" spans="1:10" ht="25.5" customHeight="1">
      <c r="A51" s="35"/>
      <c r="B51" s="35"/>
      <c r="C51" s="31" t="str">
        <f t="shared" si="7"/>
        <v/>
      </c>
      <c r="D51" s="31" t="str">
        <f t="shared" si="8"/>
        <v/>
      </c>
      <c r="E51" s="31" t="str">
        <f t="shared" si="9"/>
        <v/>
      </c>
      <c r="F51" s="31" t="str">
        <f t="shared" si="10"/>
        <v/>
      </c>
      <c r="G51" s="31" t="str">
        <f t="shared" si="11"/>
        <v/>
      </c>
      <c r="H51" s="31" t="str">
        <f t="shared" si="12"/>
        <v/>
      </c>
      <c r="I51" s="447">
        <v>1</v>
      </c>
      <c r="J51" s="442">
        <f t="shared" si="6"/>
        <v>24</v>
      </c>
    </row>
    <row r="52" spans="1:10" ht="25.5" customHeight="1" thickBot="1">
      <c r="A52" s="46"/>
      <c r="B52" s="44"/>
      <c r="C52" s="45" t="str">
        <f t="shared" si="7"/>
        <v/>
      </c>
      <c r="D52" s="45" t="str">
        <f t="shared" si="8"/>
        <v/>
      </c>
      <c r="E52" s="45" t="str">
        <f t="shared" si="9"/>
        <v/>
      </c>
      <c r="F52" s="45" t="str">
        <f t="shared" si="10"/>
        <v/>
      </c>
      <c r="G52" s="45" t="str">
        <f t="shared" si="11"/>
        <v/>
      </c>
      <c r="H52" s="45" t="str">
        <f t="shared" si="12"/>
        <v/>
      </c>
      <c r="I52" s="448"/>
      <c r="J52" s="443"/>
    </row>
    <row r="53" spans="1:10" ht="25.5" customHeight="1">
      <c r="A53" s="35"/>
      <c r="B53" s="35"/>
      <c r="C53" s="31" t="str">
        <f t="shared" si="7"/>
        <v/>
      </c>
      <c r="D53" s="31" t="str">
        <f t="shared" si="8"/>
        <v/>
      </c>
      <c r="E53" s="31" t="str">
        <f t="shared" si="9"/>
        <v/>
      </c>
      <c r="F53" s="31" t="str">
        <f t="shared" si="10"/>
        <v/>
      </c>
      <c r="G53" s="31" t="str">
        <f t="shared" si="11"/>
        <v/>
      </c>
      <c r="H53" s="31" t="str">
        <f t="shared" si="12"/>
        <v/>
      </c>
      <c r="I53" s="447">
        <v>1.0416666666666701</v>
      </c>
      <c r="J53" s="442">
        <f t="shared" si="6"/>
        <v>25</v>
      </c>
    </row>
    <row r="54" spans="1:10" ht="25.5" customHeight="1" thickBot="1">
      <c r="A54" s="46"/>
      <c r="B54" s="44"/>
      <c r="C54" s="45" t="str">
        <f t="shared" si="7"/>
        <v/>
      </c>
      <c r="D54" s="45" t="str">
        <f t="shared" si="8"/>
        <v/>
      </c>
      <c r="E54" s="45" t="str">
        <f t="shared" si="9"/>
        <v/>
      </c>
      <c r="F54" s="45" t="str">
        <f t="shared" si="10"/>
        <v/>
      </c>
      <c r="G54" s="45" t="str">
        <f t="shared" si="11"/>
        <v/>
      </c>
      <c r="H54" s="45" t="str">
        <f t="shared" si="12"/>
        <v/>
      </c>
      <c r="I54" s="448"/>
      <c r="J54" s="443"/>
    </row>
    <row r="55" spans="1:10" ht="25.5" customHeight="1">
      <c r="A55" s="35"/>
      <c r="B55" s="35"/>
      <c r="C55" s="31" t="str">
        <f t="shared" si="7"/>
        <v/>
      </c>
      <c r="D55" s="31" t="str">
        <f t="shared" si="8"/>
        <v/>
      </c>
      <c r="E55" s="31" t="str">
        <f t="shared" si="9"/>
        <v/>
      </c>
      <c r="F55" s="31" t="str">
        <f t="shared" si="10"/>
        <v/>
      </c>
      <c r="G55" s="31" t="str">
        <f t="shared" si="11"/>
        <v/>
      </c>
      <c r="H55" s="31" t="str">
        <f t="shared" si="12"/>
        <v/>
      </c>
      <c r="I55" s="447">
        <v>1.0833333333333299</v>
      </c>
      <c r="J55" s="442">
        <f t="shared" si="6"/>
        <v>26</v>
      </c>
    </row>
    <row r="56" spans="1:10" ht="25.5" customHeight="1" thickBot="1">
      <c r="A56" s="46"/>
      <c r="B56" s="44"/>
      <c r="C56" s="45" t="str">
        <f t="shared" si="7"/>
        <v/>
      </c>
      <c r="D56" s="45" t="str">
        <f t="shared" si="8"/>
        <v/>
      </c>
      <c r="E56" s="45" t="str">
        <f t="shared" si="9"/>
        <v/>
      </c>
      <c r="F56" s="45" t="str">
        <f t="shared" si="10"/>
        <v/>
      </c>
      <c r="G56" s="45" t="str">
        <f t="shared" si="11"/>
        <v/>
      </c>
      <c r="H56" s="45" t="str">
        <f t="shared" si="12"/>
        <v/>
      </c>
      <c r="I56" s="448"/>
      <c r="J56" s="443"/>
    </row>
    <row r="57" spans="1:10" ht="25.5" customHeight="1">
      <c r="A57" s="35"/>
      <c r="B57" s="35"/>
      <c r="C57" s="31" t="str">
        <f t="shared" si="7"/>
        <v/>
      </c>
      <c r="D57" s="31" t="str">
        <f t="shared" si="8"/>
        <v/>
      </c>
      <c r="E57" s="31" t="str">
        <f t="shared" si="9"/>
        <v/>
      </c>
      <c r="F57" s="31" t="str">
        <f t="shared" si="10"/>
        <v/>
      </c>
      <c r="G57" s="31" t="str">
        <f t="shared" si="11"/>
        <v/>
      </c>
      <c r="H57" s="31" t="str">
        <f t="shared" si="12"/>
        <v/>
      </c>
      <c r="I57" s="447">
        <v>1.125</v>
      </c>
      <c r="J57" s="442">
        <f t="shared" si="6"/>
        <v>27</v>
      </c>
    </row>
    <row r="58" spans="1:10" ht="25.5" customHeight="1" thickBot="1">
      <c r="A58" s="46"/>
      <c r="B58" s="44"/>
      <c r="C58" s="45" t="str">
        <f t="shared" si="7"/>
        <v/>
      </c>
      <c r="D58" s="45" t="str">
        <f t="shared" si="8"/>
        <v/>
      </c>
      <c r="E58" s="45" t="str">
        <f t="shared" si="9"/>
        <v/>
      </c>
      <c r="F58" s="45" t="str">
        <f t="shared" si="10"/>
        <v/>
      </c>
      <c r="G58" s="45" t="str">
        <f t="shared" si="11"/>
        <v/>
      </c>
      <c r="H58" s="45" t="str">
        <f t="shared" si="12"/>
        <v/>
      </c>
      <c r="I58" s="448"/>
      <c r="J58" s="443"/>
    </row>
    <row r="59" spans="1:10" ht="25.5" customHeight="1">
      <c r="A59" s="35"/>
      <c r="B59" s="35"/>
      <c r="C59" s="31" t="str">
        <f t="shared" si="7"/>
        <v/>
      </c>
      <c r="D59" s="31" t="str">
        <f t="shared" si="8"/>
        <v/>
      </c>
      <c r="E59" s="31" t="str">
        <f t="shared" si="9"/>
        <v/>
      </c>
      <c r="F59" s="31" t="str">
        <f t="shared" si="10"/>
        <v/>
      </c>
      <c r="G59" s="31" t="str">
        <f t="shared" si="11"/>
        <v/>
      </c>
      <c r="H59" s="31" t="str">
        <f t="shared" si="12"/>
        <v/>
      </c>
      <c r="I59" s="447">
        <v>1.1666666666666701</v>
      </c>
      <c r="J59" s="442">
        <f t="shared" si="6"/>
        <v>28</v>
      </c>
    </row>
    <row r="60" spans="1:10" ht="25.5" customHeight="1" thickBot="1">
      <c r="A60" s="46"/>
      <c r="B60" s="44"/>
      <c r="C60" s="45" t="str">
        <f t="shared" si="7"/>
        <v/>
      </c>
      <c r="D60" s="45" t="str">
        <f t="shared" si="8"/>
        <v/>
      </c>
      <c r="E60" s="45" t="str">
        <f t="shared" si="9"/>
        <v/>
      </c>
      <c r="F60" s="45" t="str">
        <f t="shared" si="10"/>
        <v/>
      </c>
      <c r="G60" s="45" t="str">
        <f t="shared" si="11"/>
        <v/>
      </c>
      <c r="H60" s="45" t="str">
        <f t="shared" si="12"/>
        <v/>
      </c>
      <c r="I60" s="448"/>
      <c r="J60" s="443"/>
    </row>
    <row r="61" spans="1:10" ht="25.5" customHeight="1">
      <c r="A61" s="35"/>
      <c r="B61" s="35"/>
      <c r="C61" s="31" t="str">
        <f t="shared" si="7"/>
        <v/>
      </c>
      <c r="D61" s="31" t="str">
        <f t="shared" si="8"/>
        <v/>
      </c>
      <c r="E61" s="31" t="str">
        <f t="shared" si="9"/>
        <v/>
      </c>
      <c r="F61" s="31" t="str">
        <f t="shared" si="10"/>
        <v/>
      </c>
      <c r="G61" s="31" t="str">
        <f t="shared" si="11"/>
        <v/>
      </c>
      <c r="H61" s="31" t="str">
        <f t="shared" si="12"/>
        <v/>
      </c>
      <c r="I61" s="447">
        <v>1.2083333333333299</v>
      </c>
      <c r="J61" s="442">
        <f t="shared" si="6"/>
        <v>29</v>
      </c>
    </row>
    <row r="62" spans="1:10" ht="25.5" customHeight="1" thickBot="1">
      <c r="A62" s="46"/>
      <c r="B62" s="44"/>
      <c r="C62" s="45" t="str">
        <f t="shared" si="7"/>
        <v/>
      </c>
      <c r="D62" s="45" t="str">
        <f t="shared" si="8"/>
        <v/>
      </c>
      <c r="E62" s="45" t="str">
        <f t="shared" si="9"/>
        <v/>
      </c>
      <c r="F62" s="45" t="str">
        <f t="shared" si="10"/>
        <v/>
      </c>
      <c r="G62" s="45" t="str">
        <f t="shared" si="11"/>
        <v/>
      </c>
      <c r="H62" s="45" t="str">
        <f t="shared" si="12"/>
        <v/>
      </c>
      <c r="I62" s="448"/>
      <c r="J62" s="443"/>
    </row>
    <row r="63" spans="1:10" ht="25.5" customHeight="1">
      <c r="A63" s="35"/>
      <c r="B63" s="35"/>
      <c r="C63" s="31" t="str">
        <f t="shared" si="7"/>
        <v/>
      </c>
      <c r="D63" s="31" t="str">
        <f t="shared" si="8"/>
        <v/>
      </c>
      <c r="E63" s="31" t="str">
        <f t="shared" si="9"/>
        <v/>
      </c>
      <c r="F63" s="31" t="str">
        <f t="shared" si="10"/>
        <v/>
      </c>
      <c r="G63" s="31" t="str">
        <f t="shared" si="11"/>
        <v/>
      </c>
      <c r="H63" s="31" t="str">
        <f t="shared" si="12"/>
        <v/>
      </c>
      <c r="I63" s="447">
        <v>1.25</v>
      </c>
      <c r="J63" s="442">
        <f t="shared" si="6"/>
        <v>30</v>
      </c>
    </row>
    <row r="64" spans="1:10" ht="25.5" customHeight="1" thickBot="1">
      <c r="A64" s="46"/>
      <c r="B64" s="44"/>
      <c r="C64" s="45" t="str">
        <f t="shared" si="7"/>
        <v/>
      </c>
      <c r="D64" s="45" t="str">
        <f t="shared" si="8"/>
        <v/>
      </c>
      <c r="E64" s="45" t="str">
        <f t="shared" si="9"/>
        <v/>
      </c>
      <c r="F64" s="45" t="str">
        <f t="shared" si="10"/>
        <v/>
      </c>
      <c r="G64" s="45" t="str">
        <f t="shared" si="11"/>
        <v/>
      </c>
      <c r="H64" s="45" t="str">
        <f t="shared" si="12"/>
        <v/>
      </c>
      <c r="I64" s="448"/>
      <c r="J64" s="443"/>
    </row>
    <row r="65" spans="1:10" ht="25.5" customHeight="1">
      <c r="A65" s="35"/>
      <c r="B65" s="35"/>
      <c r="C65" s="31" t="str">
        <f t="shared" si="7"/>
        <v/>
      </c>
      <c r="D65" s="31" t="str">
        <f t="shared" si="8"/>
        <v/>
      </c>
      <c r="E65" s="31" t="str">
        <f t="shared" si="9"/>
        <v/>
      </c>
      <c r="F65" s="31" t="str">
        <f t="shared" si="10"/>
        <v/>
      </c>
      <c r="G65" s="31" t="str">
        <f t="shared" si="11"/>
        <v/>
      </c>
      <c r="H65" s="31" t="str">
        <f t="shared" si="12"/>
        <v/>
      </c>
      <c r="I65" s="447">
        <v>1.2916666666666701</v>
      </c>
      <c r="J65" s="442">
        <f t="shared" si="6"/>
        <v>31</v>
      </c>
    </row>
    <row r="66" spans="1:10" ht="25.5" customHeight="1" thickBot="1">
      <c r="A66" s="46"/>
      <c r="B66" s="44"/>
      <c r="C66" s="45" t="str">
        <f t="shared" si="7"/>
        <v/>
      </c>
      <c r="D66" s="45" t="str">
        <f t="shared" si="8"/>
        <v/>
      </c>
      <c r="E66" s="45" t="str">
        <f t="shared" si="9"/>
        <v/>
      </c>
      <c r="F66" s="45" t="str">
        <f t="shared" si="10"/>
        <v/>
      </c>
      <c r="G66" s="45" t="str">
        <f t="shared" si="11"/>
        <v/>
      </c>
      <c r="H66" s="45" t="str">
        <f t="shared" si="12"/>
        <v/>
      </c>
      <c r="I66" s="448"/>
      <c r="J66" s="443"/>
    </row>
    <row r="67" spans="1:10" ht="25.5" customHeight="1">
      <c r="A67" s="35"/>
      <c r="B67" s="35"/>
      <c r="C67" s="31" t="str">
        <f t="shared" ref="C67:C98" si="13">IF($A67="","",VLOOKUP($A67,licbarque97,3))</f>
        <v/>
      </c>
      <c r="D67" s="31" t="str">
        <f t="shared" ref="D67:D98" si="14">IF($A67="","",VLOOKUP($A67,licbarque97,6))</f>
        <v/>
      </c>
      <c r="E67" s="31" t="str">
        <f t="shared" ref="E67:E98" si="15">IF($B67="","",VLOOKUP($B67,licbarque97,3))</f>
        <v/>
      </c>
      <c r="F67" s="31" t="str">
        <f t="shared" ref="F67:F98" si="16">IF($B67="","",VLOOKUP($B67,licbarque97,6))</f>
        <v/>
      </c>
      <c r="G67" s="31" t="str">
        <f t="shared" ref="G67:G98" si="17">IF($A67="","",VLOOKUP($A67,licbarque97,5))</f>
        <v/>
      </c>
      <c r="H67" s="31" t="str">
        <f t="shared" ref="H67:H98" si="18">IF($A67="","",VLOOKUP($B67,licbarque97,5))</f>
        <v/>
      </c>
      <c r="I67" s="447">
        <v>1.3333333333333299</v>
      </c>
      <c r="J67" s="442">
        <f t="shared" si="6"/>
        <v>32</v>
      </c>
    </row>
    <row r="68" spans="1:10" ht="25.5" customHeight="1" thickBot="1">
      <c r="A68" s="46"/>
      <c r="B68" s="44"/>
      <c r="C68" s="45" t="str">
        <f t="shared" si="13"/>
        <v/>
      </c>
      <c r="D68" s="45" t="str">
        <f t="shared" si="14"/>
        <v/>
      </c>
      <c r="E68" s="45" t="str">
        <f t="shared" si="15"/>
        <v/>
      </c>
      <c r="F68" s="45" t="str">
        <f t="shared" si="16"/>
        <v/>
      </c>
      <c r="G68" s="45" t="str">
        <f t="shared" si="17"/>
        <v/>
      </c>
      <c r="H68" s="45" t="str">
        <f t="shared" si="18"/>
        <v/>
      </c>
      <c r="I68" s="448"/>
      <c r="J68" s="443"/>
    </row>
    <row r="69" spans="1:10" ht="25.5" customHeight="1">
      <c r="A69" s="35"/>
      <c r="B69" s="35"/>
      <c r="C69" s="31" t="str">
        <f t="shared" si="13"/>
        <v/>
      </c>
      <c r="D69" s="31" t="str">
        <f t="shared" si="14"/>
        <v/>
      </c>
      <c r="E69" s="31" t="str">
        <f t="shared" si="15"/>
        <v/>
      </c>
      <c r="F69" s="31" t="str">
        <f t="shared" si="16"/>
        <v/>
      </c>
      <c r="G69" s="31" t="str">
        <f t="shared" si="17"/>
        <v/>
      </c>
      <c r="H69" s="31" t="str">
        <f t="shared" si="18"/>
        <v/>
      </c>
      <c r="I69" s="447">
        <v>1.375</v>
      </c>
      <c r="J69" s="442">
        <f t="shared" si="6"/>
        <v>33</v>
      </c>
    </row>
    <row r="70" spans="1:10" ht="25.5" customHeight="1" thickBot="1">
      <c r="A70" s="46"/>
      <c r="B70" s="44"/>
      <c r="C70" s="45" t="str">
        <f t="shared" si="13"/>
        <v/>
      </c>
      <c r="D70" s="45" t="str">
        <f t="shared" si="14"/>
        <v/>
      </c>
      <c r="E70" s="45" t="str">
        <f t="shared" si="15"/>
        <v/>
      </c>
      <c r="F70" s="45" t="str">
        <f t="shared" si="16"/>
        <v/>
      </c>
      <c r="G70" s="45" t="str">
        <f t="shared" si="17"/>
        <v/>
      </c>
      <c r="H70" s="45" t="str">
        <f t="shared" si="18"/>
        <v/>
      </c>
      <c r="I70" s="448"/>
      <c r="J70" s="443"/>
    </row>
    <row r="71" spans="1:10" ht="25.5" customHeight="1">
      <c r="A71" s="35"/>
      <c r="B71" s="35"/>
      <c r="C71" s="31" t="str">
        <f t="shared" si="13"/>
        <v/>
      </c>
      <c r="D71" s="31" t="str">
        <f t="shared" si="14"/>
        <v/>
      </c>
      <c r="E71" s="31" t="str">
        <f t="shared" si="15"/>
        <v/>
      </c>
      <c r="F71" s="31" t="str">
        <f t="shared" si="16"/>
        <v/>
      </c>
      <c r="G71" s="31" t="str">
        <f t="shared" si="17"/>
        <v/>
      </c>
      <c r="H71" s="31" t="str">
        <f t="shared" si="18"/>
        <v/>
      </c>
      <c r="I71" s="447">
        <v>1.4166666666666701</v>
      </c>
      <c r="J71" s="442">
        <f t="shared" ref="J71:J105" si="19">IF(I71="","",RANK(I71,$I$3:$I$106,1))</f>
        <v>34</v>
      </c>
    </row>
    <row r="72" spans="1:10" ht="25.5" customHeight="1" thickBot="1">
      <c r="A72" s="46"/>
      <c r="B72" s="44"/>
      <c r="C72" s="45" t="str">
        <f t="shared" si="13"/>
        <v/>
      </c>
      <c r="D72" s="45" t="str">
        <f t="shared" si="14"/>
        <v/>
      </c>
      <c r="E72" s="45" t="str">
        <f t="shared" si="15"/>
        <v/>
      </c>
      <c r="F72" s="45" t="str">
        <f t="shared" si="16"/>
        <v/>
      </c>
      <c r="G72" s="45" t="str">
        <f t="shared" si="17"/>
        <v/>
      </c>
      <c r="H72" s="45" t="str">
        <f t="shared" si="18"/>
        <v/>
      </c>
      <c r="I72" s="448"/>
      <c r="J72" s="443"/>
    </row>
    <row r="73" spans="1:10" ht="25.5" customHeight="1">
      <c r="A73" s="35"/>
      <c r="B73" s="35"/>
      <c r="C73" s="31" t="str">
        <f t="shared" si="13"/>
        <v/>
      </c>
      <c r="D73" s="31" t="str">
        <f t="shared" si="14"/>
        <v/>
      </c>
      <c r="E73" s="31" t="str">
        <f t="shared" si="15"/>
        <v/>
      </c>
      <c r="F73" s="31" t="str">
        <f t="shared" si="16"/>
        <v/>
      </c>
      <c r="G73" s="31" t="str">
        <f t="shared" si="17"/>
        <v/>
      </c>
      <c r="H73" s="31" t="str">
        <f t="shared" si="18"/>
        <v/>
      </c>
      <c r="I73" s="447">
        <v>1.4583333333333299</v>
      </c>
      <c r="J73" s="442">
        <f t="shared" si="19"/>
        <v>35</v>
      </c>
    </row>
    <row r="74" spans="1:10" ht="25.5" customHeight="1" thickBot="1">
      <c r="A74" s="46"/>
      <c r="B74" s="44"/>
      <c r="C74" s="45" t="str">
        <f t="shared" si="13"/>
        <v/>
      </c>
      <c r="D74" s="45" t="str">
        <f t="shared" si="14"/>
        <v/>
      </c>
      <c r="E74" s="45" t="str">
        <f t="shared" si="15"/>
        <v/>
      </c>
      <c r="F74" s="45" t="str">
        <f t="shared" si="16"/>
        <v/>
      </c>
      <c r="G74" s="45" t="str">
        <f t="shared" si="17"/>
        <v/>
      </c>
      <c r="H74" s="45" t="str">
        <f t="shared" si="18"/>
        <v/>
      </c>
      <c r="I74" s="448"/>
      <c r="J74" s="443"/>
    </row>
    <row r="75" spans="1:10" ht="25.5" customHeight="1">
      <c r="A75" s="35"/>
      <c r="B75" s="35"/>
      <c r="C75" s="31" t="str">
        <f t="shared" si="13"/>
        <v/>
      </c>
      <c r="D75" s="31" t="str">
        <f t="shared" si="14"/>
        <v/>
      </c>
      <c r="E75" s="31" t="str">
        <f t="shared" si="15"/>
        <v/>
      </c>
      <c r="F75" s="31" t="str">
        <f t="shared" si="16"/>
        <v/>
      </c>
      <c r="G75" s="31" t="str">
        <f t="shared" si="17"/>
        <v/>
      </c>
      <c r="H75" s="31" t="str">
        <f t="shared" si="18"/>
        <v/>
      </c>
      <c r="I75" s="447">
        <v>1.5</v>
      </c>
      <c r="J75" s="442">
        <f t="shared" si="19"/>
        <v>36</v>
      </c>
    </row>
    <row r="76" spans="1:10" ht="25.5" customHeight="1" thickBot="1">
      <c r="A76" s="46"/>
      <c r="B76" s="44"/>
      <c r="C76" s="45" t="str">
        <f t="shared" si="13"/>
        <v/>
      </c>
      <c r="D76" s="45" t="str">
        <f t="shared" si="14"/>
        <v/>
      </c>
      <c r="E76" s="45" t="str">
        <f t="shared" si="15"/>
        <v/>
      </c>
      <c r="F76" s="45" t="str">
        <f t="shared" si="16"/>
        <v/>
      </c>
      <c r="G76" s="45" t="str">
        <f t="shared" si="17"/>
        <v/>
      </c>
      <c r="H76" s="45" t="str">
        <f t="shared" si="18"/>
        <v/>
      </c>
      <c r="I76" s="448"/>
      <c r="J76" s="443"/>
    </row>
    <row r="77" spans="1:10" ht="25.5" customHeight="1">
      <c r="A77" s="35"/>
      <c r="B77" s="35"/>
      <c r="C77" s="31" t="str">
        <f t="shared" si="13"/>
        <v/>
      </c>
      <c r="D77" s="31" t="str">
        <f t="shared" si="14"/>
        <v/>
      </c>
      <c r="E77" s="31" t="str">
        <f t="shared" si="15"/>
        <v/>
      </c>
      <c r="F77" s="31" t="str">
        <f t="shared" si="16"/>
        <v/>
      </c>
      <c r="G77" s="31" t="str">
        <f t="shared" si="17"/>
        <v/>
      </c>
      <c r="H77" s="31" t="str">
        <f t="shared" si="18"/>
        <v/>
      </c>
      <c r="I77" s="447">
        <v>1.5416666666666701</v>
      </c>
      <c r="J77" s="442">
        <f t="shared" si="19"/>
        <v>37</v>
      </c>
    </row>
    <row r="78" spans="1:10" ht="25.5" customHeight="1" thickBot="1">
      <c r="A78" s="46"/>
      <c r="B78" s="44"/>
      <c r="C78" s="45" t="str">
        <f t="shared" si="13"/>
        <v/>
      </c>
      <c r="D78" s="45" t="str">
        <f t="shared" si="14"/>
        <v/>
      </c>
      <c r="E78" s="45" t="str">
        <f t="shared" si="15"/>
        <v/>
      </c>
      <c r="F78" s="45" t="str">
        <f t="shared" si="16"/>
        <v/>
      </c>
      <c r="G78" s="45" t="str">
        <f t="shared" si="17"/>
        <v/>
      </c>
      <c r="H78" s="45" t="str">
        <f t="shared" si="18"/>
        <v/>
      </c>
      <c r="I78" s="448"/>
      <c r="J78" s="443"/>
    </row>
    <row r="79" spans="1:10" ht="25.5" customHeight="1">
      <c r="A79" s="35"/>
      <c r="B79" s="35"/>
      <c r="C79" s="31" t="str">
        <f t="shared" si="13"/>
        <v/>
      </c>
      <c r="D79" s="31" t="str">
        <f t="shared" si="14"/>
        <v/>
      </c>
      <c r="E79" s="31" t="str">
        <f t="shared" si="15"/>
        <v/>
      </c>
      <c r="F79" s="31" t="str">
        <f t="shared" si="16"/>
        <v/>
      </c>
      <c r="G79" s="31" t="str">
        <f t="shared" si="17"/>
        <v/>
      </c>
      <c r="H79" s="31" t="str">
        <f t="shared" si="18"/>
        <v/>
      </c>
      <c r="I79" s="447">
        <v>1.5833333333333299</v>
      </c>
      <c r="J79" s="442">
        <f t="shared" si="19"/>
        <v>38</v>
      </c>
    </row>
    <row r="80" spans="1:10" ht="25.5" customHeight="1" thickBot="1">
      <c r="A80" s="46"/>
      <c r="B80" s="44"/>
      <c r="C80" s="45" t="str">
        <f t="shared" si="13"/>
        <v/>
      </c>
      <c r="D80" s="45" t="str">
        <f t="shared" si="14"/>
        <v/>
      </c>
      <c r="E80" s="45" t="str">
        <f t="shared" si="15"/>
        <v/>
      </c>
      <c r="F80" s="45" t="str">
        <f t="shared" si="16"/>
        <v/>
      </c>
      <c r="G80" s="45" t="str">
        <f t="shared" si="17"/>
        <v/>
      </c>
      <c r="H80" s="45" t="str">
        <f t="shared" si="18"/>
        <v/>
      </c>
      <c r="I80" s="448"/>
      <c r="J80" s="443"/>
    </row>
    <row r="81" spans="1:10" ht="25.5" customHeight="1">
      <c r="A81" s="35"/>
      <c r="B81" s="35"/>
      <c r="C81" s="31" t="str">
        <f t="shared" si="13"/>
        <v/>
      </c>
      <c r="D81" s="31" t="str">
        <f t="shared" si="14"/>
        <v/>
      </c>
      <c r="E81" s="31" t="str">
        <f t="shared" si="15"/>
        <v/>
      </c>
      <c r="F81" s="31" t="str">
        <f t="shared" si="16"/>
        <v/>
      </c>
      <c r="G81" s="31" t="str">
        <f t="shared" si="17"/>
        <v/>
      </c>
      <c r="H81" s="31" t="str">
        <f t="shared" si="18"/>
        <v/>
      </c>
      <c r="I81" s="447">
        <v>1.625</v>
      </c>
      <c r="J81" s="442">
        <f t="shared" si="19"/>
        <v>39</v>
      </c>
    </row>
    <row r="82" spans="1:10" ht="25.5" customHeight="1" thickBot="1">
      <c r="A82" s="46"/>
      <c r="B82" s="44"/>
      <c r="C82" s="45" t="str">
        <f t="shared" si="13"/>
        <v/>
      </c>
      <c r="D82" s="45" t="str">
        <f t="shared" si="14"/>
        <v/>
      </c>
      <c r="E82" s="45" t="str">
        <f t="shared" si="15"/>
        <v/>
      </c>
      <c r="F82" s="45" t="str">
        <f t="shared" si="16"/>
        <v/>
      </c>
      <c r="G82" s="45" t="str">
        <f t="shared" si="17"/>
        <v/>
      </c>
      <c r="H82" s="45" t="str">
        <f t="shared" si="18"/>
        <v/>
      </c>
      <c r="I82" s="448"/>
      <c r="J82" s="443"/>
    </row>
    <row r="83" spans="1:10" ht="25.5" customHeight="1">
      <c r="A83" s="35"/>
      <c r="B83" s="35"/>
      <c r="C83" s="31" t="str">
        <f t="shared" si="13"/>
        <v/>
      </c>
      <c r="D83" s="31" t="str">
        <f t="shared" si="14"/>
        <v/>
      </c>
      <c r="E83" s="31" t="str">
        <f t="shared" si="15"/>
        <v/>
      </c>
      <c r="F83" s="31" t="str">
        <f t="shared" si="16"/>
        <v/>
      </c>
      <c r="G83" s="31" t="str">
        <f t="shared" si="17"/>
        <v/>
      </c>
      <c r="H83" s="31" t="str">
        <f t="shared" si="18"/>
        <v/>
      </c>
      <c r="I83" s="447">
        <v>1.6666666666666701</v>
      </c>
      <c r="J83" s="442">
        <f t="shared" si="19"/>
        <v>40</v>
      </c>
    </row>
    <row r="84" spans="1:10" ht="25.5" customHeight="1" thickBot="1">
      <c r="A84" s="46"/>
      <c r="B84" s="44"/>
      <c r="C84" s="45" t="str">
        <f t="shared" si="13"/>
        <v/>
      </c>
      <c r="D84" s="45" t="str">
        <f t="shared" si="14"/>
        <v/>
      </c>
      <c r="E84" s="45" t="str">
        <f t="shared" si="15"/>
        <v/>
      </c>
      <c r="F84" s="45" t="str">
        <f t="shared" si="16"/>
        <v/>
      </c>
      <c r="G84" s="45" t="str">
        <f t="shared" si="17"/>
        <v/>
      </c>
      <c r="H84" s="45" t="str">
        <f t="shared" si="18"/>
        <v/>
      </c>
      <c r="I84" s="448"/>
      <c r="J84" s="443"/>
    </row>
    <row r="85" spans="1:10" ht="25.5" customHeight="1">
      <c r="A85" s="35"/>
      <c r="B85" s="35"/>
      <c r="C85" s="31" t="str">
        <f t="shared" si="13"/>
        <v/>
      </c>
      <c r="D85" s="31" t="str">
        <f t="shared" si="14"/>
        <v/>
      </c>
      <c r="E85" s="31" t="str">
        <f t="shared" si="15"/>
        <v/>
      </c>
      <c r="F85" s="31" t="str">
        <f t="shared" si="16"/>
        <v/>
      </c>
      <c r="G85" s="31" t="str">
        <f t="shared" si="17"/>
        <v/>
      </c>
      <c r="H85" s="31" t="str">
        <f t="shared" si="18"/>
        <v/>
      </c>
      <c r="I85" s="447">
        <v>1.7083333333333299</v>
      </c>
      <c r="J85" s="442">
        <f t="shared" si="19"/>
        <v>41</v>
      </c>
    </row>
    <row r="86" spans="1:10" ht="25.5" customHeight="1" thickBot="1">
      <c r="A86" s="46"/>
      <c r="B86" s="44"/>
      <c r="C86" s="45" t="str">
        <f t="shared" si="13"/>
        <v/>
      </c>
      <c r="D86" s="45" t="str">
        <f t="shared" si="14"/>
        <v/>
      </c>
      <c r="E86" s="45" t="str">
        <f t="shared" si="15"/>
        <v/>
      </c>
      <c r="F86" s="45" t="str">
        <f t="shared" si="16"/>
        <v/>
      </c>
      <c r="G86" s="45" t="str">
        <f t="shared" si="17"/>
        <v/>
      </c>
      <c r="H86" s="45" t="str">
        <f t="shared" si="18"/>
        <v/>
      </c>
      <c r="I86" s="448"/>
      <c r="J86" s="443"/>
    </row>
    <row r="87" spans="1:10" ht="25.5" customHeight="1">
      <c r="A87" s="35"/>
      <c r="B87" s="35"/>
      <c r="C87" s="31" t="str">
        <f t="shared" si="13"/>
        <v/>
      </c>
      <c r="D87" s="31" t="str">
        <f t="shared" si="14"/>
        <v/>
      </c>
      <c r="E87" s="31" t="str">
        <f t="shared" si="15"/>
        <v/>
      </c>
      <c r="F87" s="31" t="str">
        <f t="shared" si="16"/>
        <v/>
      </c>
      <c r="G87" s="31" t="str">
        <f t="shared" si="17"/>
        <v/>
      </c>
      <c r="H87" s="31" t="str">
        <f t="shared" si="18"/>
        <v/>
      </c>
      <c r="I87" s="447">
        <v>1.75</v>
      </c>
      <c r="J87" s="442">
        <f t="shared" si="19"/>
        <v>42</v>
      </c>
    </row>
    <row r="88" spans="1:10" ht="25.5" customHeight="1" thickBot="1">
      <c r="A88" s="46"/>
      <c r="B88" s="44"/>
      <c r="C88" s="45" t="str">
        <f t="shared" si="13"/>
        <v/>
      </c>
      <c r="D88" s="45" t="str">
        <f t="shared" si="14"/>
        <v/>
      </c>
      <c r="E88" s="45" t="str">
        <f t="shared" si="15"/>
        <v/>
      </c>
      <c r="F88" s="45" t="str">
        <f t="shared" si="16"/>
        <v/>
      </c>
      <c r="G88" s="45" t="str">
        <f t="shared" si="17"/>
        <v/>
      </c>
      <c r="H88" s="45" t="str">
        <f t="shared" si="18"/>
        <v/>
      </c>
      <c r="I88" s="448"/>
      <c r="J88" s="443"/>
    </row>
    <row r="89" spans="1:10" ht="25.5" customHeight="1">
      <c r="A89" s="35"/>
      <c r="B89" s="35"/>
      <c r="C89" s="31" t="str">
        <f t="shared" si="13"/>
        <v/>
      </c>
      <c r="D89" s="31" t="str">
        <f t="shared" si="14"/>
        <v/>
      </c>
      <c r="E89" s="31" t="str">
        <f t="shared" si="15"/>
        <v/>
      </c>
      <c r="F89" s="31" t="str">
        <f t="shared" si="16"/>
        <v/>
      </c>
      <c r="G89" s="31" t="str">
        <f t="shared" si="17"/>
        <v/>
      </c>
      <c r="H89" s="31" t="str">
        <f t="shared" si="18"/>
        <v/>
      </c>
      <c r="I89" s="447">
        <v>1.7916666666666701</v>
      </c>
      <c r="J89" s="442">
        <f t="shared" si="19"/>
        <v>43</v>
      </c>
    </row>
    <row r="90" spans="1:10" ht="25.5" customHeight="1" thickBot="1">
      <c r="A90" s="46"/>
      <c r="B90" s="44"/>
      <c r="C90" s="45" t="str">
        <f t="shared" si="13"/>
        <v/>
      </c>
      <c r="D90" s="45" t="str">
        <f t="shared" si="14"/>
        <v/>
      </c>
      <c r="E90" s="45" t="str">
        <f t="shared" si="15"/>
        <v/>
      </c>
      <c r="F90" s="45" t="str">
        <f t="shared" si="16"/>
        <v/>
      </c>
      <c r="G90" s="45" t="str">
        <f t="shared" si="17"/>
        <v/>
      </c>
      <c r="H90" s="45" t="str">
        <f t="shared" si="18"/>
        <v/>
      </c>
      <c r="I90" s="448"/>
      <c r="J90" s="443"/>
    </row>
    <row r="91" spans="1:10" ht="25.5" customHeight="1">
      <c r="A91" s="35"/>
      <c r="B91" s="35"/>
      <c r="C91" s="31" t="str">
        <f t="shared" si="13"/>
        <v/>
      </c>
      <c r="D91" s="31" t="str">
        <f t="shared" si="14"/>
        <v/>
      </c>
      <c r="E91" s="31" t="str">
        <f t="shared" si="15"/>
        <v/>
      </c>
      <c r="F91" s="31" t="str">
        <f t="shared" si="16"/>
        <v/>
      </c>
      <c r="G91" s="31" t="str">
        <f t="shared" si="17"/>
        <v/>
      </c>
      <c r="H91" s="31" t="str">
        <f t="shared" si="18"/>
        <v/>
      </c>
      <c r="I91" s="447">
        <v>1.8333333333333299</v>
      </c>
      <c r="J91" s="442">
        <f t="shared" si="19"/>
        <v>44</v>
      </c>
    </row>
    <row r="92" spans="1:10" ht="25.5" customHeight="1" thickBot="1">
      <c r="A92" s="46"/>
      <c r="B92" s="44"/>
      <c r="C92" s="45" t="str">
        <f t="shared" si="13"/>
        <v/>
      </c>
      <c r="D92" s="45" t="str">
        <f t="shared" si="14"/>
        <v/>
      </c>
      <c r="E92" s="45" t="str">
        <f t="shared" si="15"/>
        <v/>
      </c>
      <c r="F92" s="45" t="str">
        <f t="shared" si="16"/>
        <v/>
      </c>
      <c r="G92" s="45" t="str">
        <f t="shared" si="17"/>
        <v/>
      </c>
      <c r="H92" s="45" t="str">
        <f t="shared" si="18"/>
        <v/>
      </c>
      <c r="I92" s="448"/>
      <c r="J92" s="443"/>
    </row>
    <row r="93" spans="1:10" ht="25.5" customHeight="1">
      <c r="A93" s="35"/>
      <c r="B93" s="35"/>
      <c r="C93" s="31" t="str">
        <f t="shared" si="13"/>
        <v/>
      </c>
      <c r="D93" s="31" t="str">
        <f t="shared" si="14"/>
        <v/>
      </c>
      <c r="E93" s="31" t="str">
        <f t="shared" si="15"/>
        <v/>
      </c>
      <c r="F93" s="31" t="str">
        <f t="shared" si="16"/>
        <v/>
      </c>
      <c r="G93" s="31" t="str">
        <f t="shared" si="17"/>
        <v/>
      </c>
      <c r="H93" s="31" t="str">
        <f t="shared" si="18"/>
        <v/>
      </c>
      <c r="I93" s="447">
        <v>1.875</v>
      </c>
      <c r="J93" s="442">
        <f t="shared" si="19"/>
        <v>45</v>
      </c>
    </row>
    <row r="94" spans="1:10" ht="25.5" customHeight="1" thickBot="1">
      <c r="A94" s="46"/>
      <c r="B94" s="44"/>
      <c r="C94" s="45" t="str">
        <f t="shared" si="13"/>
        <v/>
      </c>
      <c r="D94" s="45" t="str">
        <f t="shared" si="14"/>
        <v/>
      </c>
      <c r="E94" s="45" t="str">
        <f t="shared" si="15"/>
        <v/>
      </c>
      <c r="F94" s="45" t="str">
        <f t="shared" si="16"/>
        <v/>
      </c>
      <c r="G94" s="45" t="str">
        <f t="shared" si="17"/>
        <v/>
      </c>
      <c r="H94" s="45" t="str">
        <f t="shared" si="18"/>
        <v/>
      </c>
      <c r="I94" s="448"/>
      <c r="J94" s="443"/>
    </row>
    <row r="95" spans="1:10" ht="25.5" customHeight="1">
      <c r="A95" s="35"/>
      <c r="B95" s="35"/>
      <c r="C95" s="31" t="str">
        <f t="shared" si="13"/>
        <v/>
      </c>
      <c r="D95" s="31" t="str">
        <f t="shared" si="14"/>
        <v/>
      </c>
      <c r="E95" s="31" t="str">
        <f t="shared" si="15"/>
        <v/>
      </c>
      <c r="F95" s="31" t="str">
        <f t="shared" si="16"/>
        <v/>
      </c>
      <c r="G95" s="31" t="str">
        <f t="shared" si="17"/>
        <v/>
      </c>
      <c r="H95" s="31" t="str">
        <f t="shared" si="18"/>
        <v/>
      </c>
      <c r="I95" s="447">
        <v>1.9166666666666701</v>
      </c>
      <c r="J95" s="442">
        <f t="shared" si="19"/>
        <v>46</v>
      </c>
    </row>
    <row r="96" spans="1:10" ht="25.5" customHeight="1" thickBot="1">
      <c r="A96" s="46"/>
      <c r="B96" s="44"/>
      <c r="C96" s="45" t="str">
        <f t="shared" si="13"/>
        <v/>
      </c>
      <c r="D96" s="45" t="str">
        <f t="shared" si="14"/>
        <v/>
      </c>
      <c r="E96" s="45" t="str">
        <f t="shared" si="15"/>
        <v/>
      </c>
      <c r="F96" s="45" t="str">
        <f t="shared" si="16"/>
        <v/>
      </c>
      <c r="G96" s="45" t="str">
        <f t="shared" si="17"/>
        <v/>
      </c>
      <c r="H96" s="45" t="str">
        <f t="shared" si="18"/>
        <v/>
      </c>
      <c r="I96" s="448"/>
      <c r="J96" s="443"/>
    </row>
    <row r="97" spans="1:11" ht="25.5" customHeight="1">
      <c r="A97" s="35"/>
      <c r="B97" s="35"/>
      <c r="C97" s="31" t="str">
        <f t="shared" si="13"/>
        <v/>
      </c>
      <c r="D97" s="31" t="str">
        <f t="shared" si="14"/>
        <v/>
      </c>
      <c r="E97" s="31" t="str">
        <f t="shared" si="15"/>
        <v/>
      </c>
      <c r="F97" s="31" t="str">
        <f t="shared" si="16"/>
        <v/>
      </c>
      <c r="G97" s="31" t="str">
        <f t="shared" si="17"/>
        <v/>
      </c>
      <c r="H97" s="31" t="str">
        <f t="shared" si="18"/>
        <v/>
      </c>
      <c r="I97" s="447">
        <v>1.9583333333333299</v>
      </c>
      <c r="J97" s="442">
        <f t="shared" si="19"/>
        <v>47</v>
      </c>
    </row>
    <row r="98" spans="1:11" ht="25.5" customHeight="1" thickBot="1">
      <c r="A98" s="46"/>
      <c r="B98" s="44"/>
      <c r="C98" s="45" t="str">
        <f t="shared" si="13"/>
        <v/>
      </c>
      <c r="D98" s="45" t="str">
        <f t="shared" si="14"/>
        <v/>
      </c>
      <c r="E98" s="45" t="str">
        <f t="shared" si="15"/>
        <v/>
      </c>
      <c r="F98" s="45" t="str">
        <f t="shared" si="16"/>
        <v/>
      </c>
      <c r="G98" s="45" t="str">
        <f t="shared" si="17"/>
        <v/>
      </c>
      <c r="H98" s="45" t="str">
        <f t="shared" si="18"/>
        <v/>
      </c>
      <c r="I98" s="448"/>
      <c r="J98" s="443"/>
    </row>
    <row r="99" spans="1:11" ht="25.5" customHeight="1">
      <c r="A99" s="35"/>
      <c r="B99" s="35"/>
      <c r="C99" s="31" t="str">
        <f t="shared" ref="C99:C106" si="20">IF($A99="","",VLOOKUP($A99,licbarque97,3))</f>
        <v/>
      </c>
      <c r="D99" s="31" t="str">
        <f t="shared" ref="D99:D106" si="21">IF($A99="","",VLOOKUP($A99,licbarque97,6))</f>
        <v/>
      </c>
      <c r="E99" s="31" t="str">
        <f t="shared" ref="E99:E106" si="22">IF($B99="","",VLOOKUP($B99,licbarque97,3))</f>
        <v/>
      </c>
      <c r="F99" s="31" t="str">
        <f t="shared" ref="F99:F106" si="23">IF($B99="","",VLOOKUP($B99,licbarque97,6))</f>
        <v/>
      </c>
      <c r="G99" s="31" t="str">
        <f t="shared" ref="G99:G106" si="24">IF($A99="","",VLOOKUP($A99,licbarque97,5))</f>
        <v/>
      </c>
      <c r="H99" s="31" t="str">
        <f t="shared" ref="H99:H106" si="25">IF($A99="","",VLOOKUP($B99,licbarque97,5))</f>
        <v/>
      </c>
      <c r="I99" s="447"/>
      <c r="J99" s="442" t="str">
        <f t="shared" si="19"/>
        <v/>
      </c>
    </row>
    <row r="100" spans="1:11" ht="25.5" customHeight="1" thickBot="1">
      <c r="A100" s="46"/>
      <c r="B100" s="44"/>
      <c r="C100" s="45" t="str">
        <f t="shared" si="20"/>
        <v/>
      </c>
      <c r="D100" s="45" t="str">
        <f t="shared" si="21"/>
        <v/>
      </c>
      <c r="E100" s="45" t="str">
        <f t="shared" si="22"/>
        <v/>
      </c>
      <c r="F100" s="45" t="str">
        <f t="shared" si="23"/>
        <v/>
      </c>
      <c r="G100" s="45" t="str">
        <f t="shared" si="24"/>
        <v/>
      </c>
      <c r="H100" s="45" t="str">
        <f t="shared" si="25"/>
        <v/>
      </c>
      <c r="I100" s="448"/>
      <c r="J100" s="443"/>
    </row>
    <row r="101" spans="1:11" ht="25.5" customHeight="1">
      <c r="A101" s="35"/>
      <c r="B101" s="35"/>
      <c r="C101" s="31" t="str">
        <f t="shared" si="20"/>
        <v/>
      </c>
      <c r="D101" s="31" t="str">
        <f t="shared" si="21"/>
        <v/>
      </c>
      <c r="E101" s="31" t="str">
        <f t="shared" si="22"/>
        <v/>
      </c>
      <c r="F101" s="31" t="str">
        <f t="shared" si="23"/>
        <v/>
      </c>
      <c r="G101" s="31" t="str">
        <f t="shared" si="24"/>
        <v/>
      </c>
      <c r="H101" s="31" t="str">
        <f t="shared" si="25"/>
        <v/>
      </c>
      <c r="I101" s="447">
        <v>2.0416666666666701</v>
      </c>
      <c r="J101" s="442">
        <f t="shared" si="19"/>
        <v>48</v>
      </c>
      <c r="K101" s="444"/>
    </row>
    <row r="102" spans="1:11" ht="25.5" customHeight="1" thickBot="1">
      <c r="A102" s="46"/>
      <c r="B102" s="44"/>
      <c r="C102" s="45" t="str">
        <f t="shared" si="20"/>
        <v/>
      </c>
      <c r="D102" s="45" t="str">
        <f t="shared" si="21"/>
        <v/>
      </c>
      <c r="E102" s="45" t="str">
        <f t="shared" si="22"/>
        <v/>
      </c>
      <c r="F102" s="45" t="str">
        <f t="shared" si="23"/>
        <v/>
      </c>
      <c r="G102" s="45" t="str">
        <f t="shared" si="24"/>
        <v/>
      </c>
      <c r="H102" s="45" t="str">
        <f t="shared" si="25"/>
        <v/>
      </c>
      <c r="I102" s="448"/>
      <c r="J102" s="443"/>
    </row>
    <row r="103" spans="1:11" ht="25.5" customHeight="1">
      <c r="A103" s="35"/>
      <c r="B103" s="35"/>
      <c r="C103" s="31" t="str">
        <f t="shared" si="20"/>
        <v/>
      </c>
      <c r="D103" s="31" t="str">
        <f t="shared" si="21"/>
        <v/>
      </c>
      <c r="E103" s="31" t="str">
        <f t="shared" si="22"/>
        <v/>
      </c>
      <c r="F103" s="31" t="str">
        <f t="shared" si="23"/>
        <v/>
      </c>
      <c r="G103" s="31" t="str">
        <f t="shared" si="24"/>
        <v/>
      </c>
      <c r="H103" s="31" t="str">
        <f t="shared" si="25"/>
        <v/>
      </c>
      <c r="I103" s="447">
        <v>2.0833333333333299</v>
      </c>
      <c r="J103" s="442">
        <f t="shared" si="19"/>
        <v>49</v>
      </c>
    </row>
    <row r="104" spans="1:11" ht="25.5" customHeight="1" thickBot="1">
      <c r="A104" s="46"/>
      <c r="B104" s="44"/>
      <c r="C104" s="45" t="str">
        <f t="shared" si="20"/>
        <v/>
      </c>
      <c r="D104" s="45" t="str">
        <f t="shared" si="21"/>
        <v/>
      </c>
      <c r="E104" s="45" t="str">
        <f t="shared" si="22"/>
        <v/>
      </c>
      <c r="F104" s="45" t="str">
        <f t="shared" si="23"/>
        <v/>
      </c>
      <c r="G104" s="45" t="str">
        <f t="shared" si="24"/>
        <v/>
      </c>
      <c r="H104" s="45" t="str">
        <f t="shared" si="25"/>
        <v/>
      </c>
      <c r="I104" s="448"/>
      <c r="J104" s="443"/>
    </row>
    <row r="105" spans="1:11" ht="25.5" customHeight="1">
      <c r="A105" s="35"/>
      <c r="B105" s="35"/>
      <c r="C105" s="31" t="str">
        <f t="shared" si="20"/>
        <v/>
      </c>
      <c r="D105" s="31" t="str">
        <f t="shared" si="21"/>
        <v/>
      </c>
      <c r="E105" s="31" t="str">
        <f t="shared" si="22"/>
        <v/>
      </c>
      <c r="F105" s="31" t="str">
        <f t="shared" si="23"/>
        <v/>
      </c>
      <c r="G105" s="31" t="str">
        <f t="shared" si="24"/>
        <v/>
      </c>
      <c r="H105" s="31" t="str">
        <f t="shared" si="25"/>
        <v/>
      </c>
      <c r="I105" s="447">
        <v>2.125</v>
      </c>
      <c r="J105" s="442">
        <f t="shared" si="19"/>
        <v>50</v>
      </c>
    </row>
    <row r="106" spans="1:11" ht="25.5" customHeight="1" thickBot="1">
      <c r="A106" s="46"/>
      <c r="B106" s="44"/>
      <c r="C106" s="45" t="str">
        <f t="shared" si="20"/>
        <v/>
      </c>
      <c r="D106" s="45" t="str">
        <f t="shared" si="21"/>
        <v/>
      </c>
      <c r="E106" s="45" t="str">
        <f t="shared" si="22"/>
        <v/>
      </c>
      <c r="F106" s="45" t="str">
        <f t="shared" si="23"/>
        <v/>
      </c>
      <c r="G106" s="45" t="str">
        <f t="shared" si="24"/>
        <v/>
      </c>
      <c r="H106" s="45" t="str">
        <f t="shared" si="25"/>
        <v/>
      </c>
      <c r="I106" s="448"/>
      <c r="J106" s="443"/>
    </row>
  </sheetData>
  <phoneticPr fontId="42" type="noConversion"/>
  <printOptions gridLines="1"/>
  <pageMargins left="0.27559055118110237" right="0.27559055118110237" top="0.9055118110236221" bottom="0.47244094488188981" header="0.43307086614173229" footer="0.27559055118110237"/>
  <pageSetup paperSize="9" orientation="portrait" r:id="rId1"/>
  <headerFooter alignWithMargins="0">
    <oddHeader>&amp;L&amp;"Arial,Gras"&amp;12COURSE DE BARQUES&amp;R&amp;"Arial,Gras"&amp;12FFJSN LIGUE RHONE ALPES COMMISSION DE SAUVETAGE</oddHeader>
    <oddFooter>&amp;L&amp;8&amp;D     &amp;T&amp;C&amp;8page   &amp;P&amp;R&amp;6P GALLET</oddFooter>
  </headerFooter>
  <colBreaks count="1" manualBreakCount="1">
    <brk id="10" max="33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11"/>
  <dimension ref="A1:K107"/>
  <sheetViews>
    <sheetView view="pageBreakPreview" zoomScale="120" zoomScaleSheetLayoutView="120" workbookViewId="0">
      <selection activeCell="L6" sqref="L6"/>
    </sheetView>
  </sheetViews>
  <sheetFormatPr baseColWidth="10" defaultColWidth="11.44140625" defaultRowHeight="25.5" customHeight="1"/>
  <cols>
    <col min="1" max="1" width="3.5546875" style="20" customWidth="1"/>
    <col min="2" max="2" width="3.77734375" style="20" customWidth="1"/>
    <col min="3" max="3" width="15" style="9" customWidth="1"/>
    <col min="4" max="4" width="4.44140625" style="13" bestFit="1" customWidth="1"/>
    <col min="5" max="5" width="15.21875" style="9" customWidth="1"/>
    <col min="6" max="6" width="4.44140625" style="15" bestFit="1" customWidth="1"/>
    <col min="7" max="7" width="7.5546875" style="12" customWidth="1"/>
    <col min="8" max="8" width="6.5546875" style="10" bestFit="1" customWidth="1"/>
    <col min="9" max="9" width="9.21875" style="11" bestFit="1" customWidth="1"/>
    <col min="10" max="10" width="5.21875" style="40" customWidth="1"/>
    <col min="11" max="16384" width="11.44140625" style="8"/>
  </cols>
  <sheetData>
    <row r="1" spans="1:11" s="3" customFormat="1" ht="25.5" customHeight="1" thickBot="1">
      <c r="A1" s="21"/>
      <c r="B1" s="23"/>
      <c r="C1" s="19"/>
      <c r="D1" s="18"/>
      <c r="E1" s="22"/>
      <c r="F1" s="17"/>
      <c r="G1" s="16"/>
      <c r="H1" s="7"/>
      <c r="I1" s="14" t="s">
        <v>0</v>
      </c>
      <c r="J1" s="38" t="s">
        <v>1</v>
      </c>
    </row>
    <row r="2" spans="1:11" s="3" customFormat="1" ht="25.5" customHeight="1" thickBot="1">
      <c r="A2" s="24" t="s">
        <v>26</v>
      </c>
      <c r="B2" s="24" t="s">
        <v>25</v>
      </c>
      <c r="C2" s="25" t="s">
        <v>28</v>
      </c>
      <c r="D2" s="26" t="s">
        <v>32</v>
      </c>
      <c r="E2" s="27" t="s">
        <v>27</v>
      </c>
      <c r="F2" s="28" t="s">
        <v>33</v>
      </c>
      <c r="G2" s="24" t="s">
        <v>2</v>
      </c>
      <c r="H2" s="29" t="s">
        <v>31</v>
      </c>
      <c r="I2" s="30" t="s">
        <v>30</v>
      </c>
      <c r="J2" s="39"/>
    </row>
    <row r="3" spans="1:11" ht="25.5" customHeight="1">
      <c r="A3" s="42"/>
      <c r="B3" s="42"/>
      <c r="C3" s="43" t="str">
        <f t="shared" ref="C3:C34" si="0">IF($A3="","",VLOOKUP($A3,licbarque97,3))</f>
        <v/>
      </c>
      <c r="D3" s="43" t="str">
        <f t="shared" ref="D3:D34" si="1">IF($A3="","",VLOOKUP($A3,licbarque97,6))</f>
        <v/>
      </c>
      <c r="E3" s="43" t="str">
        <f t="shared" ref="E3:E34" si="2">IF($B3="","",VLOOKUP($B3,licbarque97,3))</f>
        <v/>
      </c>
      <c r="F3" s="43" t="str">
        <f t="shared" ref="F3:F34" si="3">IF($B3="","",VLOOKUP($B3,licbarque97,6))</f>
        <v/>
      </c>
      <c r="G3" s="43" t="str">
        <f t="shared" ref="G3:G34" si="4">IF($A3="","",VLOOKUP($A3,licbarque97,5))</f>
        <v/>
      </c>
      <c r="H3" s="43" t="str">
        <f t="shared" ref="H3:H34" si="5">IF($A3="","",VLOOKUP($B3,licbarque97,5))</f>
        <v/>
      </c>
      <c r="I3" s="1042">
        <v>0</v>
      </c>
      <c r="J3" s="1044">
        <f>IF(I3="","",RANK(I3,$I$3:$I$106,1))</f>
        <v>1</v>
      </c>
      <c r="K3" s="8" t="s">
        <v>34</v>
      </c>
    </row>
    <row r="4" spans="1:11" ht="25.5" customHeight="1" thickBot="1">
      <c r="A4" s="46"/>
      <c r="B4" s="44"/>
      <c r="C4" s="45" t="str">
        <f t="shared" si="0"/>
        <v/>
      </c>
      <c r="D4" s="45" t="str">
        <f t="shared" si="1"/>
        <v/>
      </c>
      <c r="E4" s="45" t="str">
        <f t="shared" si="2"/>
        <v/>
      </c>
      <c r="F4" s="45" t="str">
        <f t="shared" si="3"/>
        <v/>
      </c>
      <c r="G4" s="45" t="str">
        <f t="shared" si="4"/>
        <v/>
      </c>
      <c r="H4" s="45" t="str">
        <f t="shared" si="5"/>
        <v/>
      </c>
      <c r="I4" s="1043"/>
      <c r="J4" s="1045"/>
    </row>
    <row r="5" spans="1:11" ht="25.5" customHeight="1">
      <c r="A5" s="35"/>
      <c r="B5" s="35"/>
      <c r="C5" s="31" t="str">
        <f t="shared" si="0"/>
        <v/>
      </c>
      <c r="D5" s="31" t="str">
        <f t="shared" si="1"/>
        <v/>
      </c>
      <c r="E5" s="31" t="str">
        <f t="shared" si="2"/>
        <v/>
      </c>
      <c r="F5" s="31" t="str">
        <f t="shared" si="3"/>
        <v/>
      </c>
      <c r="G5" s="31" t="str">
        <f t="shared" si="4"/>
        <v/>
      </c>
      <c r="H5" s="31" t="str">
        <f t="shared" si="5"/>
        <v/>
      </c>
      <c r="I5" s="1042">
        <v>4.1666666666666699E-2</v>
      </c>
      <c r="J5" s="1044">
        <f>IF(I5="","",RANK(I5,$I$3:$I$106,1))</f>
        <v>2</v>
      </c>
    </row>
    <row r="6" spans="1:11" ht="25.5" customHeight="1" thickBot="1">
      <c r="A6" s="46"/>
      <c r="B6" s="44"/>
      <c r="C6" s="45" t="str">
        <f t="shared" si="0"/>
        <v/>
      </c>
      <c r="D6" s="45" t="str">
        <f t="shared" si="1"/>
        <v/>
      </c>
      <c r="E6" s="45" t="str">
        <f t="shared" si="2"/>
        <v/>
      </c>
      <c r="F6" s="45" t="str">
        <f t="shared" si="3"/>
        <v/>
      </c>
      <c r="G6" s="45" t="str">
        <f t="shared" si="4"/>
        <v/>
      </c>
      <c r="H6" s="45" t="str">
        <f t="shared" si="5"/>
        <v/>
      </c>
      <c r="I6" s="1043"/>
      <c r="J6" s="1045"/>
    </row>
    <row r="7" spans="1:11" ht="25.5" customHeight="1">
      <c r="A7" s="35"/>
      <c r="B7" s="35"/>
      <c r="C7" s="31" t="str">
        <f t="shared" si="0"/>
        <v/>
      </c>
      <c r="D7" s="31" t="str">
        <f t="shared" si="1"/>
        <v/>
      </c>
      <c r="E7" s="31" t="str">
        <f t="shared" si="2"/>
        <v/>
      </c>
      <c r="F7" s="31" t="str">
        <f t="shared" si="3"/>
        <v/>
      </c>
      <c r="G7" s="31" t="str">
        <f t="shared" si="4"/>
        <v/>
      </c>
      <c r="H7" s="31" t="str">
        <f t="shared" si="5"/>
        <v/>
      </c>
      <c r="I7" s="1042">
        <v>8.3333333333333398E-2</v>
      </c>
      <c r="J7" s="1044">
        <f t="shared" ref="J7:J69" si="6">IF(I7="","",RANK(I7,$I$3:$I$106,1))</f>
        <v>3</v>
      </c>
    </row>
    <row r="8" spans="1:11" ht="25.5" customHeight="1" thickBot="1">
      <c r="A8" s="46"/>
      <c r="B8" s="44"/>
      <c r="C8" s="45" t="str">
        <f t="shared" si="0"/>
        <v/>
      </c>
      <c r="D8" s="45" t="str">
        <f t="shared" si="1"/>
        <v/>
      </c>
      <c r="E8" s="45" t="str">
        <f t="shared" si="2"/>
        <v/>
      </c>
      <c r="F8" s="45" t="str">
        <f t="shared" si="3"/>
        <v/>
      </c>
      <c r="G8" s="45" t="str">
        <f t="shared" si="4"/>
        <v/>
      </c>
      <c r="H8" s="45" t="str">
        <f t="shared" si="5"/>
        <v/>
      </c>
      <c r="I8" s="1043"/>
      <c r="J8" s="1045"/>
    </row>
    <row r="9" spans="1:11" ht="25.5" customHeight="1">
      <c r="A9" s="35"/>
      <c r="B9" s="35"/>
      <c r="C9" s="31" t="str">
        <f t="shared" si="0"/>
        <v/>
      </c>
      <c r="D9" s="31" t="str">
        <f t="shared" si="1"/>
        <v/>
      </c>
      <c r="E9" s="31" t="str">
        <f t="shared" si="2"/>
        <v/>
      </c>
      <c r="F9" s="31" t="str">
        <f t="shared" si="3"/>
        <v/>
      </c>
      <c r="G9" s="31" t="str">
        <f t="shared" si="4"/>
        <v/>
      </c>
      <c r="H9" s="31" t="str">
        <f t="shared" si="5"/>
        <v/>
      </c>
      <c r="I9" s="1042">
        <v>0.125</v>
      </c>
      <c r="J9" s="1044">
        <f t="shared" si="6"/>
        <v>4</v>
      </c>
    </row>
    <row r="10" spans="1:11" ht="25.5" customHeight="1" thickBot="1">
      <c r="A10" s="46"/>
      <c r="B10" s="44"/>
      <c r="C10" s="45" t="str">
        <f t="shared" si="0"/>
        <v/>
      </c>
      <c r="D10" s="45" t="str">
        <f t="shared" si="1"/>
        <v/>
      </c>
      <c r="E10" s="45" t="str">
        <f t="shared" si="2"/>
        <v/>
      </c>
      <c r="F10" s="45" t="str">
        <f t="shared" si="3"/>
        <v/>
      </c>
      <c r="G10" s="45" t="str">
        <f t="shared" si="4"/>
        <v/>
      </c>
      <c r="H10" s="45" t="str">
        <f t="shared" si="5"/>
        <v/>
      </c>
      <c r="I10" s="1043"/>
      <c r="J10" s="1045"/>
    </row>
    <row r="11" spans="1:11" ht="25.5" customHeight="1">
      <c r="A11" s="35"/>
      <c r="B11" s="35"/>
      <c r="C11" s="31" t="str">
        <f t="shared" si="0"/>
        <v/>
      </c>
      <c r="D11" s="31" t="str">
        <f t="shared" si="1"/>
        <v/>
      </c>
      <c r="E11" s="31" t="str">
        <f t="shared" si="2"/>
        <v/>
      </c>
      <c r="F11" s="31" t="str">
        <f t="shared" si="3"/>
        <v/>
      </c>
      <c r="G11" s="31" t="str">
        <f t="shared" si="4"/>
        <v/>
      </c>
      <c r="H11" s="31" t="str">
        <f t="shared" si="5"/>
        <v/>
      </c>
      <c r="I11" s="1042">
        <v>0.16666666666666699</v>
      </c>
      <c r="J11" s="1044">
        <f t="shared" si="6"/>
        <v>5</v>
      </c>
    </row>
    <row r="12" spans="1:11" ht="25.5" customHeight="1" thickBot="1">
      <c r="A12" s="46"/>
      <c r="B12" s="44"/>
      <c r="C12" s="45" t="str">
        <f t="shared" si="0"/>
        <v/>
      </c>
      <c r="D12" s="45" t="str">
        <f t="shared" si="1"/>
        <v/>
      </c>
      <c r="E12" s="45" t="str">
        <f t="shared" si="2"/>
        <v/>
      </c>
      <c r="F12" s="45" t="str">
        <f t="shared" si="3"/>
        <v/>
      </c>
      <c r="G12" s="45" t="str">
        <f t="shared" si="4"/>
        <v/>
      </c>
      <c r="H12" s="45" t="str">
        <f t="shared" si="5"/>
        <v/>
      </c>
      <c r="I12" s="1043"/>
      <c r="J12" s="1045"/>
    </row>
    <row r="13" spans="1:11" ht="25.5" customHeight="1">
      <c r="A13" s="35"/>
      <c r="B13" s="35"/>
      <c r="C13" s="31" t="str">
        <f t="shared" si="0"/>
        <v/>
      </c>
      <c r="D13" s="31" t="str">
        <f t="shared" si="1"/>
        <v/>
      </c>
      <c r="E13" s="31" t="str">
        <f t="shared" si="2"/>
        <v/>
      </c>
      <c r="F13" s="31" t="str">
        <f t="shared" si="3"/>
        <v/>
      </c>
      <c r="G13" s="31" t="str">
        <f t="shared" si="4"/>
        <v/>
      </c>
      <c r="H13" s="31" t="str">
        <f t="shared" si="5"/>
        <v/>
      </c>
      <c r="I13" s="1042">
        <v>0.20833333333333301</v>
      </c>
      <c r="J13" s="1044">
        <f t="shared" si="6"/>
        <v>6</v>
      </c>
    </row>
    <row r="14" spans="1:11" ht="25.5" customHeight="1" thickBot="1">
      <c r="A14" s="46"/>
      <c r="B14" s="44"/>
      <c r="C14" s="45" t="str">
        <f t="shared" si="0"/>
        <v/>
      </c>
      <c r="D14" s="45" t="str">
        <f t="shared" si="1"/>
        <v/>
      </c>
      <c r="E14" s="45" t="str">
        <f t="shared" si="2"/>
        <v/>
      </c>
      <c r="F14" s="45" t="str">
        <f t="shared" si="3"/>
        <v/>
      </c>
      <c r="G14" s="45" t="str">
        <f t="shared" si="4"/>
        <v/>
      </c>
      <c r="H14" s="45" t="str">
        <f t="shared" si="5"/>
        <v/>
      </c>
      <c r="I14" s="1043"/>
      <c r="J14" s="1045"/>
    </row>
    <row r="15" spans="1:11" ht="25.5" customHeight="1">
      <c r="A15" s="35"/>
      <c r="B15" s="35"/>
      <c r="C15" s="31" t="str">
        <f t="shared" si="0"/>
        <v/>
      </c>
      <c r="D15" s="31" t="str">
        <f t="shared" si="1"/>
        <v/>
      </c>
      <c r="E15" s="31" t="str">
        <f t="shared" si="2"/>
        <v/>
      </c>
      <c r="F15" s="31" t="str">
        <f t="shared" si="3"/>
        <v/>
      </c>
      <c r="G15" s="31" t="str">
        <f t="shared" si="4"/>
        <v/>
      </c>
      <c r="H15" s="31" t="str">
        <f t="shared" si="5"/>
        <v/>
      </c>
      <c r="I15" s="1042">
        <v>0.25</v>
      </c>
      <c r="J15" s="1044">
        <f t="shared" si="6"/>
        <v>7</v>
      </c>
    </row>
    <row r="16" spans="1:11" ht="25.5" customHeight="1" thickBot="1">
      <c r="A16" s="46"/>
      <c r="B16" s="44"/>
      <c r="C16" s="45" t="str">
        <f t="shared" si="0"/>
        <v/>
      </c>
      <c r="D16" s="45" t="str">
        <f t="shared" si="1"/>
        <v/>
      </c>
      <c r="E16" s="45" t="str">
        <f t="shared" si="2"/>
        <v/>
      </c>
      <c r="F16" s="45" t="str">
        <f t="shared" si="3"/>
        <v/>
      </c>
      <c r="G16" s="45" t="str">
        <f t="shared" si="4"/>
        <v/>
      </c>
      <c r="H16" s="45" t="str">
        <f t="shared" si="5"/>
        <v/>
      </c>
      <c r="I16" s="1043"/>
      <c r="J16" s="1045"/>
    </row>
    <row r="17" spans="1:10" ht="25.5" customHeight="1">
      <c r="A17" s="35"/>
      <c r="B17" s="35"/>
      <c r="C17" s="31" t="str">
        <f t="shared" si="0"/>
        <v/>
      </c>
      <c r="D17" s="31" t="str">
        <f t="shared" si="1"/>
        <v/>
      </c>
      <c r="E17" s="31" t="str">
        <f t="shared" si="2"/>
        <v/>
      </c>
      <c r="F17" s="31" t="str">
        <f t="shared" si="3"/>
        <v/>
      </c>
      <c r="G17" s="31" t="str">
        <f t="shared" si="4"/>
        <v/>
      </c>
      <c r="H17" s="31" t="str">
        <f t="shared" si="5"/>
        <v/>
      </c>
      <c r="I17" s="1042">
        <v>0.29166666666666702</v>
      </c>
      <c r="J17" s="1044">
        <f t="shared" si="6"/>
        <v>8</v>
      </c>
    </row>
    <row r="18" spans="1:10" ht="25.5" customHeight="1" thickBot="1">
      <c r="A18" s="46"/>
      <c r="B18" s="44"/>
      <c r="C18" s="45" t="str">
        <f t="shared" si="0"/>
        <v/>
      </c>
      <c r="D18" s="45" t="str">
        <f t="shared" si="1"/>
        <v/>
      </c>
      <c r="E18" s="45" t="str">
        <f t="shared" si="2"/>
        <v/>
      </c>
      <c r="F18" s="45" t="str">
        <f t="shared" si="3"/>
        <v/>
      </c>
      <c r="G18" s="45" t="str">
        <f t="shared" si="4"/>
        <v/>
      </c>
      <c r="H18" s="45" t="str">
        <f t="shared" si="5"/>
        <v/>
      </c>
      <c r="I18" s="1043"/>
      <c r="J18" s="1045"/>
    </row>
    <row r="19" spans="1:10" ht="25.5" customHeight="1">
      <c r="A19" s="35"/>
      <c r="B19" s="35"/>
      <c r="C19" s="31" t="str">
        <f t="shared" si="0"/>
        <v/>
      </c>
      <c r="D19" s="31" t="str">
        <f t="shared" si="1"/>
        <v/>
      </c>
      <c r="E19" s="31" t="str">
        <f t="shared" si="2"/>
        <v/>
      </c>
      <c r="F19" s="31" t="str">
        <f t="shared" si="3"/>
        <v/>
      </c>
      <c r="G19" s="31" t="str">
        <f t="shared" si="4"/>
        <v/>
      </c>
      <c r="H19" s="31" t="str">
        <f t="shared" si="5"/>
        <v/>
      </c>
      <c r="I19" s="1042">
        <v>0.33333333333333398</v>
      </c>
      <c r="J19" s="1044">
        <f t="shared" si="6"/>
        <v>9</v>
      </c>
    </row>
    <row r="20" spans="1:10" ht="25.5" customHeight="1" thickBot="1">
      <c r="A20" s="46"/>
      <c r="B20" s="44"/>
      <c r="C20" s="45" t="str">
        <f t="shared" si="0"/>
        <v/>
      </c>
      <c r="D20" s="45" t="str">
        <f t="shared" si="1"/>
        <v/>
      </c>
      <c r="E20" s="45" t="str">
        <f t="shared" si="2"/>
        <v/>
      </c>
      <c r="F20" s="45" t="str">
        <f t="shared" si="3"/>
        <v/>
      </c>
      <c r="G20" s="45" t="str">
        <f t="shared" si="4"/>
        <v/>
      </c>
      <c r="H20" s="45" t="str">
        <f t="shared" si="5"/>
        <v/>
      </c>
      <c r="I20" s="1043"/>
      <c r="J20" s="1045"/>
    </row>
    <row r="21" spans="1:10" ht="25.5" customHeight="1">
      <c r="A21" s="35"/>
      <c r="B21" s="35"/>
      <c r="C21" s="31" t="str">
        <f t="shared" si="0"/>
        <v/>
      </c>
      <c r="D21" s="31" t="str">
        <f t="shared" si="1"/>
        <v/>
      </c>
      <c r="E21" s="31" t="str">
        <f t="shared" si="2"/>
        <v/>
      </c>
      <c r="F21" s="31" t="str">
        <f t="shared" si="3"/>
        <v/>
      </c>
      <c r="G21" s="31" t="str">
        <f t="shared" si="4"/>
        <v/>
      </c>
      <c r="H21" s="31" t="str">
        <f t="shared" si="5"/>
        <v/>
      </c>
      <c r="I21" s="1042">
        <v>0.375</v>
      </c>
      <c r="J21" s="1044">
        <f t="shared" si="6"/>
        <v>10</v>
      </c>
    </row>
    <row r="22" spans="1:10" ht="25.5" customHeight="1" thickBot="1">
      <c r="A22" s="46"/>
      <c r="B22" s="44"/>
      <c r="C22" s="45" t="str">
        <f t="shared" si="0"/>
        <v/>
      </c>
      <c r="D22" s="45" t="str">
        <f t="shared" si="1"/>
        <v/>
      </c>
      <c r="E22" s="45" t="str">
        <f t="shared" si="2"/>
        <v/>
      </c>
      <c r="F22" s="45" t="str">
        <f t="shared" si="3"/>
        <v/>
      </c>
      <c r="G22" s="45" t="str">
        <f t="shared" si="4"/>
        <v/>
      </c>
      <c r="H22" s="45" t="str">
        <f t="shared" si="5"/>
        <v/>
      </c>
      <c r="I22" s="1043"/>
      <c r="J22" s="1045"/>
    </row>
    <row r="23" spans="1:10" ht="25.5" customHeight="1">
      <c r="A23" s="35"/>
      <c r="B23" s="35"/>
      <c r="C23" s="31" t="str">
        <f t="shared" si="0"/>
        <v/>
      </c>
      <c r="D23" s="31" t="str">
        <f t="shared" si="1"/>
        <v/>
      </c>
      <c r="E23" s="31" t="str">
        <f t="shared" si="2"/>
        <v/>
      </c>
      <c r="F23" s="31" t="str">
        <f t="shared" si="3"/>
        <v/>
      </c>
      <c r="G23" s="31" t="str">
        <f t="shared" si="4"/>
        <v/>
      </c>
      <c r="H23" s="31" t="str">
        <f t="shared" si="5"/>
        <v/>
      </c>
      <c r="I23" s="1042">
        <v>0.41666666666666702</v>
      </c>
      <c r="J23" s="1044">
        <f t="shared" si="6"/>
        <v>11</v>
      </c>
    </row>
    <row r="24" spans="1:10" ht="25.5" customHeight="1" thickBot="1">
      <c r="A24" s="46"/>
      <c r="B24" s="44"/>
      <c r="C24" s="45" t="str">
        <f t="shared" si="0"/>
        <v/>
      </c>
      <c r="D24" s="45" t="str">
        <f t="shared" si="1"/>
        <v/>
      </c>
      <c r="E24" s="45" t="str">
        <f t="shared" si="2"/>
        <v/>
      </c>
      <c r="F24" s="45" t="str">
        <f t="shared" si="3"/>
        <v/>
      </c>
      <c r="G24" s="45" t="str">
        <f t="shared" si="4"/>
        <v/>
      </c>
      <c r="H24" s="45" t="str">
        <f t="shared" si="5"/>
        <v/>
      </c>
      <c r="I24" s="1043"/>
      <c r="J24" s="1045"/>
    </row>
    <row r="25" spans="1:10" ht="25.5" customHeight="1">
      <c r="A25" s="35"/>
      <c r="B25" s="35"/>
      <c r="C25" s="31" t="str">
        <f t="shared" si="0"/>
        <v/>
      </c>
      <c r="D25" s="31" t="str">
        <f t="shared" si="1"/>
        <v/>
      </c>
      <c r="E25" s="31" t="str">
        <f t="shared" si="2"/>
        <v/>
      </c>
      <c r="F25" s="31" t="str">
        <f t="shared" si="3"/>
        <v/>
      </c>
      <c r="G25" s="31" t="str">
        <f t="shared" si="4"/>
        <v/>
      </c>
      <c r="H25" s="31" t="str">
        <f t="shared" si="5"/>
        <v/>
      </c>
      <c r="I25" s="1042">
        <v>0.45833333333333398</v>
      </c>
      <c r="J25" s="1044">
        <f t="shared" si="6"/>
        <v>12</v>
      </c>
    </row>
    <row r="26" spans="1:10" ht="25.5" customHeight="1" thickBot="1">
      <c r="A26" s="46"/>
      <c r="B26" s="44"/>
      <c r="C26" s="45" t="str">
        <f t="shared" si="0"/>
        <v/>
      </c>
      <c r="D26" s="45" t="str">
        <f t="shared" si="1"/>
        <v/>
      </c>
      <c r="E26" s="45" t="str">
        <f t="shared" si="2"/>
        <v/>
      </c>
      <c r="F26" s="45" t="str">
        <f t="shared" si="3"/>
        <v/>
      </c>
      <c r="G26" s="45" t="str">
        <f t="shared" si="4"/>
        <v/>
      </c>
      <c r="H26" s="45" t="str">
        <f t="shared" si="5"/>
        <v/>
      </c>
      <c r="I26" s="1043"/>
      <c r="J26" s="1045"/>
    </row>
    <row r="27" spans="1:10" ht="25.5" customHeight="1">
      <c r="A27" s="35"/>
      <c r="B27" s="35"/>
      <c r="C27" s="31" t="str">
        <f t="shared" si="0"/>
        <v/>
      </c>
      <c r="D27" s="31" t="str">
        <f t="shared" si="1"/>
        <v/>
      </c>
      <c r="E27" s="31" t="str">
        <f t="shared" si="2"/>
        <v/>
      </c>
      <c r="F27" s="31" t="str">
        <f t="shared" si="3"/>
        <v/>
      </c>
      <c r="G27" s="31" t="str">
        <f t="shared" si="4"/>
        <v/>
      </c>
      <c r="H27" s="31" t="str">
        <f t="shared" si="5"/>
        <v/>
      </c>
      <c r="I27" s="1042">
        <v>0.5</v>
      </c>
      <c r="J27" s="1044">
        <f t="shared" si="6"/>
        <v>13</v>
      </c>
    </row>
    <row r="28" spans="1:10" ht="25.5" customHeight="1" thickBot="1">
      <c r="A28" s="46"/>
      <c r="B28" s="44"/>
      <c r="C28" s="45" t="str">
        <f t="shared" si="0"/>
        <v/>
      </c>
      <c r="D28" s="45" t="str">
        <f t="shared" si="1"/>
        <v/>
      </c>
      <c r="E28" s="45" t="str">
        <f t="shared" si="2"/>
        <v/>
      </c>
      <c r="F28" s="45" t="str">
        <f t="shared" si="3"/>
        <v/>
      </c>
      <c r="G28" s="45" t="str">
        <f t="shared" si="4"/>
        <v/>
      </c>
      <c r="H28" s="45" t="str">
        <f t="shared" si="5"/>
        <v/>
      </c>
      <c r="I28" s="1043"/>
      <c r="J28" s="1045"/>
    </row>
    <row r="29" spans="1:10" ht="25.5" customHeight="1">
      <c r="A29" s="35"/>
      <c r="B29" s="35"/>
      <c r="C29" s="31" t="str">
        <f t="shared" si="0"/>
        <v/>
      </c>
      <c r="D29" s="31" t="str">
        <f t="shared" si="1"/>
        <v/>
      </c>
      <c r="E29" s="31" t="str">
        <f t="shared" si="2"/>
        <v/>
      </c>
      <c r="F29" s="31" t="str">
        <f t="shared" si="3"/>
        <v/>
      </c>
      <c r="G29" s="31" t="str">
        <f t="shared" si="4"/>
        <v/>
      </c>
      <c r="H29" s="31" t="str">
        <f t="shared" si="5"/>
        <v/>
      </c>
      <c r="I29" s="1042">
        <v>0.54166666666666696</v>
      </c>
      <c r="J29" s="1044">
        <f t="shared" si="6"/>
        <v>14</v>
      </c>
    </row>
    <row r="30" spans="1:10" ht="25.5" customHeight="1" thickBot="1">
      <c r="A30" s="46"/>
      <c r="B30" s="44"/>
      <c r="C30" s="45" t="str">
        <f t="shared" si="0"/>
        <v/>
      </c>
      <c r="D30" s="45" t="str">
        <f t="shared" si="1"/>
        <v/>
      </c>
      <c r="E30" s="45" t="str">
        <f t="shared" si="2"/>
        <v/>
      </c>
      <c r="F30" s="45" t="str">
        <f t="shared" si="3"/>
        <v/>
      </c>
      <c r="G30" s="45" t="str">
        <f t="shared" si="4"/>
        <v/>
      </c>
      <c r="H30" s="45" t="str">
        <f t="shared" si="5"/>
        <v/>
      </c>
      <c r="I30" s="1043"/>
      <c r="J30" s="1045"/>
    </row>
    <row r="31" spans="1:10" ht="25.5" customHeight="1">
      <c r="A31" s="35"/>
      <c r="B31" s="35"/>
      <c r="C31" s="31" t="str">
        <f t="shared" si="0"/>
        <v/>
      </c>
      <c r="D31" s="31" t="str">
        <f t="shared" si="1"/>
        <v/>
      </c>
      <c r="E31" s="31" t="str">
        <f t="shared" si="2"/>
        <v/>
      </c>
      <c r="F31" s="31" t="str">
        <f t="shared" si="3"/>
        <v/>
      </c>
      <c r="G31" s="31" t="str">
        <f t="shared" si="4"/>
        <v/>
      </c>
      <c r="H31" s="31" t="str">
        <f t="shared" si="5"/>
        <v/>
      </c>
      <c r="I31" s="1042">
        <v>0.58333333333333404</v>
      </c>
      <c r="J31" s="1044">
        <f t="shared" si="6"/>
        <v>15</v>
      </c>
    </row>
    <row r="32" spans="1:10" ht="25.5" customHeight="1" thickBot="1">
      <c r="A32" s="46"/>
      <c r="B32" s="44"/>
      <c r="C32" s="45" t="str">
        <f t="shared" si="0"/>
        <v/>
      </c>
      <c r="D32" s="45" t="str">
        <f t="shared" si="1"/>
        <v/>
      </c>
      <c r="E32" s="45" t="str">
        <f t="shared" si="2"/>
        <v/>
      </c>
      <c r="F32" s="45" t="str">
        <f t="shared" si="3"/>
        <v/>
      </c>
      <c r="G32" s="45" t="str">
        <f t="shared" si="4"/>
        <v/>
      </c>
      <c r="H32" s="45" t="str">
        <f t="shared" si="5"/>
        <v/>
      </c>
      <c r="I32" s="1043"/>
      <c r="J32" s="1045"/>
    </row>
    <row r="33" spans="1:10" ht="25.5" customHeight="1">
      <c r="A33" s="35"/>
      <c r="B33" s="35"/>
      <c r="C33" s="31" t="str">
        <f t="shared" si="0"/>
        <v/>
      </c>
      <c r="D33" s="31" t="str">
        <f t="shared" si="1"/>
        <v/>
      </c>
      <c r="E33" s="31" t="str">
        <f t="shared" si="2"/>
        <v/>
      </c>
      <c r="F33" s="31" t="str">
        <f t="shared" si="3"/>
        <v/>
      </c>
      <c r="G33" s="31" t="str">
        <f t="shared" si="4"/>
        <v/>
      </c>
      <c r="H33" s="31" t="str">
        <f t="shared" si="5"/>
        <v/>
      </c>
      <c r="I33" s="1042">
        <v>0.625</v>
      </c>
      <c r="J33" s="1044">
        <f t="shared" si="6"/>
        <v>16</v>
      </c>
    </row>
    <row r="34" spans="1:10" ht="25.5" customHeight="1" thickBot="1">
      <c r="A34" s="46"/>
      <c r="B34" s="44"/>
      <c r="C34" s="45" t="str">
        <f t="shared" si="0"/>
        <v/>
      </c>
      <c r="D34" s="45" t="str">
        <f t="shared" si="1"/>
        <v/>
      </c>
      <c r="E34" s="45" t="str">
        <f t="shared" si="2"/>
        <v/>
      </c>
      <c r="F34" s="45" t="str">
        <f t="shared" si="3"/>
        <v/>
      </c>
      <c r="G34" s="45" t="str">
        <f t="shared" si="4"/>
        <v/>
      </c>
      <c r="H34" s="45" t="str">
        <f t="shared" si="5"/>
        <v/>
      </c>
      <c r="I34" s="1043"/>
      <c r="J34" s="1045"/>
    </row>
    <row r="35" spans="1:10" ht="25.5" customHeight="1">
      <c r="A35" s="35"/>
      <c r="B35" s="35"/>
      <c r="C35" s="31" t="str">
        <f t="shared" ref="C35:C66" si="7">IF($A35="","",VLOOKUP($A35,licbarque97,3))</f>
        <v/>
      </c>
      <c r="D35" s="31" t="str">
        <f t="shared" ref="D35:D66" si="8">IF($A35="","",VLOOKUP($A35,licbarque97,6))</f>
        <v/>
      </c>
      <c r="E35" s="31" t="str">
        <f t="shared" ref="E35:E66" si="9">IF($B35="","",VLOOKUP($B35,licbarque97,3))</f>
        <v/>
      </c>
      <c r="F35" s="31" t="str">
        <f t="shared" ref="F35:F66" si="10">IF($B35="","",VLOOKUP($B35,licbarque97,6))</f>
        <v/>
      </c>
      <c r="G35" s="31" t="str">
        <f t="shared" ref="G35:G66" si="11">IF($A35="","",VLOOKUP($A35,licbarque97,5))</f>
        <v/>
      </c>
      <c r="H35" s="31" t="str">
        <f t="shared" ref="H35:H66" si="12">IF($A35="","",VLOOKUP($B35,licbarque97,5))</f>
        <v/>
      </c>
      <c r="I35" s="1042">
        <v>0.66666666666666696</v>
      </c>
      <c r="J35" s="1044">
        <f t="shared" si="6"/>
        <v>17</v>
      </c>
    </row>
    <row r="36" spans="1:10" ht="25.5" customHeight="1" thickBot="1">
      <c r="A36" s="46"/>
      <c r="B36" s="44"/>
      <c r="C36" s="45" t="str">
        <f t="shared" si="7"/>
        <v/>
      </c>
      <c r="D36" s="45" t="str">
        <f t="shared" si="8"/>
        <v/>
      </c>
      <c r="E36" s="45" t="str">
        <f t="shared" si="9"/>
        <v/>
      </c>
      <c r="F36" s="45" t="str">
        <f t="shared" si="10"/>
        <v/>
      </c>
      <c r="G36" s="45" t="str">
        <f t="shared" si="11"/>
        <v/>
      </c>
      <c r="H36" s="45" t="str">
        <f t="shared" si="12"/>
        <v/>
      </c>
      <c r="I36" s="1043"/>
      <c r="J36" s="1045"/>
    </row>
    <row r="37" spans="1:10" ht="25.5" customHeight="1">
      <c r="A37" s="35"/>
      <c r="B37" s="35"/>
      <c r="C37" s="31" t="str">
        <f t="shared" si="7"/>
        <v/>
      </c>
      <c r="D37" s="31" t="str">
        <f t="shared" si="8"/>
        <v/>
      </c>
      <c r="E37" s="31" t="str">
        <f t="shared" si="9"/>
        <v/>
      </c>
      <c r="F37" s="31" t="str">
        <f t="shared" si="10"/>
        <v/>
      </c>
      <c r="G37" s="31" t="str">
        <f t="shared" si="11"/>
        <v/>
      </c>
      <c r="H37" s="31" t="str">
        <f t="shared" si="12"/>
        <v/>
      </c>
      <c r="I37" s="1042">
        <v>0.70833333333333404</v>
      </c>
      <c r="J37" s="1044">
        <f t="shared" si="6"/>
        <v>18</v>
      </c>
    </row>
    <row r="38" spans="1:10" ht="25.5" customHeight="1" thickBot="1">
      <c r="A38" s="46"/>
      <c r="B38" s="44"/>
      <c r="C38" s="45" t="str">
        <f t="shared" si="7"/>
        <v/>
      </c>
      <c r="D38" s="45" t="str">
        <f t="shared" si="8"/>
        <v/>
      </c>
      <c r="E38" s="45" t="str">
        <f t="shared" si="9"/>
        <v/>
      </c>
      <c r="F38" s="45" t="str">
        <f t="shared" si="10"/>
        <v/>
      </c>
      <c r="G38" s="45" t="str">
        <f t="shared" si="11"/>
        <v/>
      </c>
      <c r="H38" s="45" t="str">
        <f t="shared" si="12"/>
        <v/>
      </c>
      <c r="I38" s="1043"/>
      <c r="J38" s="1045"/>
    </row>
    <row r="39" spans="1:10" ht="25.5" customHeight="1">
      <c r="A39" s="35"/>
      <c r="B39" s="35"/>
      <c r="C39" s="31" t="str">
        <f t="shared" si="7"/>
        <v/>
      </c>
      <c r="D39" s="31" t="str">
        <f t="shared" si="8"/>
        <v/>
      </c>
      <c r="E39" s="31" t="str">
        <f t="shared" si="9"/>
        <v/>
      </c>
      <c r="F39" s="31" t="str">
        <f t="shared" si="10"/>
        <v/>
      </c>
      <c r="G39" s="31" t="str">
        <f t="shared" si="11"/>
        <v/>
      </c>
      <c r="H39" s="31" t="str">
        <f t="shared" si="12"/>
        <v/>
      </c>
      <c r="I39" s="1042">
        <v>0.750000000000001</v>
      </c>
      <c r="J39" s="1044">
        <f t="shared" si="6"/>
        <v>19</v>
      </c>
    </row>
    <row r="40" spans="1:10" ht="25.5" customHeight="1" thickBot="1">
      <c r="A40" s="46"/>
      <c r="B40" s="44"/>
      <c r="C40" s="45" t="str">
        <f t="shared" si="7"/>
        <v/>
      </c>
      <c r="D40" s="45" t="str">
        <f t="shared" si="8"/>
        <v/>
      </c>
      <c r="E40" s="45" t="str">
        <f t="shared" si="9"/>
        <v/>
      </c>
      <c r="F40" s="45" t="str">
        <f t="shared" si="10"/>
        <v/>
      </c>
      <c r="G40" s="45" t="str">
        <f t="shared" si="11"/>
        <v/>
      </c>
      <c r="H40" s="45" t="str">
        <f t="shared" si="12"/>
        <v/>
      </c>
      <c r="I40" s="1043"/>
      <c r="J40" s="1045"/>
    </row>
    <row r="41" spans="1:10" ht="25.5" customHeight="1">
      <c r="A41" s="35"/>
      <c r="B41" s="35"/>
      <c r="C41" s="31" t="str">
        <f t="shared" si="7"/>
        <v/>
      </c>
      <c r="D41" s="31" t="str">
        <f t="shared" si="8"/>
        <v/>
      </c>
      <c r="E41" s="31" t="str">
        <f t="shared" si="9"/>
        <v/>
      </c>
      <c r="F41" s="31" t="str">
        <f t="shared" si="10"/>
        <v/>
      </c>
      <c r="G41" s="31" t="str">
        <f t="shared" si="11"/>
        <v/>
      </c>
      <c r="H41" s="31" t="str">
        <f t="shared" si="12"/>
        <v/>
      </c>
      <c r="I41" s="1042">
        <v>0.79166666666666696</v>
      </c>
      <c r="J41" s="1044">
        <f t="shared" si="6"/>
        <v>20</v>
      </c>
    </row>
    <row r="42" spans="1:10" ht="25.5" customHeight="1" thickBot="1">
      <c r="A42" s="46"/>
      <c r="B42" s="44"/>
      <c r="C42" s="45" t="str">
        <f t="shared" si="7"/>
        <v/>
      </c>
      <c r="D42" s="45" t="str">
        <f t="shared" si="8"/>
        <v/>
      </c>
      <c r="E42" s="45" t="str">
        <f t="shared" si="9"/>
        <v/>
      </c>
      <c r="F42" s="45" t="str">
        <f t="shared" si="10"/>
        <v/>
      </c>
      <c r="G42" s="45" t="str">
        <f t="shared" si="11"/>
        <v/>
      </c>
      <c r="H42" s="45" t="str">
        <f t="shared" si="12"/>
        <v/>
      </c>
      <c r="I42" s="1043"/>
      <c r="J42" s="1045"/>
    </row>
    <row r="43" spans="1:10" ht="25.5" customHeight="1">
      <c r="A43" s="35"/>
      <c r="B43" s="35"/>
      <c r="C43" s="31" t="str">
        <f t="shared" si="7"/>
        <v/>
      </c>
      <c r="D43" s="31" t="str">
        <f t="shared" si="8"/>
        <v/>
      </c>
      <c r="E43" s="31" t="str">
        <f t="shared" si="9"/>
        <v/>
      </c>
      <c r="F43" s="31" t="str">
        <f t="shared" si="10"/>
        <v/>
      </c>
      <c r="G43" s="31" t="str">
        <f t="shared" si="11"/>
        <v/>
      </c>
      <c r="H43" s="31" t="str">
        <f t="shared" si="12"/>
        <v/>
      </c>
      <c r="I43" s="1042">
        <v>0.83333333333333404</v>
      </c>
      <c r="J43" s="1044">
        <f t="shared" si="6"/>
        <v>21</v>
      </c>
    </row>
    <row r="44" spans="1:10" ht="25.5" customHeight="1" thickBot="1">
      <c r="A44" s="46"/>
      <c r="B44" s="44"/>
      <c r="C44" s="45" t="str">
        <f t="shared" si="7"/>
        <v/>
      </c>
      <c r="D44" s="45" t="str">
        <f t="shared" si="8"/>
        <v/>
      </c>
      <c r="E44" s="45" t="str">
        <f t="shared" si="9"/>
        <v/>
      </c>
      <c r="F44" s="45" t="str">
        <f t="shared" si="10"/>
        <v/>
      </c>
      <c r="G44" s="45" t="str">
        <f t="shared" si="11"/>
        <v/>
      </c>
      <c r="H44" s="45" t="str">
        <f t="shared" si="12"/>
        <v/>
      </c>
      <c r="I44" s="1043"/>
      <c r="J44" s="1045"/>
    </row>
    <row r="45" spans="1:10" ht="25.5" customHeight="1">
      <c r="A45" s="35"/>
      <c r="B45" s="35"/>
      <c r="C45" s="31" t="str">
        <f t="shared" si="7"/>
        <v/>
      </c>
      <c r="D45" s="31" t="str">
        <f t="shared" si="8"/>
        <v/>
      </c>
      <c r="E45" s="31" t="str">
        <f t="shared" si="9"/>
        <v/>
      </c>
      <c r="F45" s="31" t="str">
        <f t="shared" si="10"/>
        <v/>
      </c>
      <c r="G45" s="31" t="str">
        <f t="shared" si="11"/>
        <v/>
      </c>
      <c r="H45" s="31" t="str">
        <f t="shared" si="12"/>
        <v/>
      </c>
      <c r="I45" s="1042">
        <v>0.875000000000001</v>
      </c>
      <c r="J45" s="1044">
        <f t="shared" si="6"/>
        <v>22</v>
      </c>
    </row>
    <row r="46" spans="1:10" ht="25.5" customHeight="1" thickBot="1">
      <c r="A46" s="46"/>
      <c r="B46" s="44"/>
      <c r="C46" s="45" t="str">
        <f t="shared" si="7"/>
        <v/>
      </c>
      <c r="D46" s="45" t="str">
        <f t="shared" si="8"/>
        <v/>
      </c>
      <c r="E46" s="45" t="str">
        <f t="shared" si="9"/>
        <v/>
      </c>
      <c r="F46" s="45" t="str">
        <f t="shared" si="10"/>
        <v/>
      </c>
      <c r="G46" s="45" t="str">
        <f t="shared" si="11"/>
        <v/>
      </c>
      <c r="H46" s="45" t="str">
        <f t="shared" si="12"/>
        <v/>
      </c>
      <c r="I46" s="1043"/>
      <c r="J46" s="1045"/>
    </row>
    <row r="47" spans="1:10" ht="25.5" customHeight="1">
      <c r="A47" s="35"/>
      <c r="B47" s="35"/>
      <c r="C47" s="31" t="str">
        <f t="shared" si="7"/>
        <v/>
      </c>
      <c r="D47" s="31" t="str">
        <f t="shared" si="8"/>
        <v/>
      </c>
      <c r="E47" s="31" t="str">
        <f t="shared" si="9"/>
        <v/>
      </c>
      <c r="F47" s="31" t="str">
        <f t="shared" si="10"/>
        <v/>
      </c>
      <c r="G47" s="31" t="str">
        <f t="shared" si="11"/>
        <v/>
      </c>
      <c r="H47" s="31" t="str">
        <f t="shared" si="12"/>
        <v/>
      </c>
      <c r="I47" s="1042">
        <v>0.91666666666666696</v>
      </c>
      <c r="J47" s="1044">
        <f t="shared" si="6"/>
        <v>23</v>
      </c>
    </row>
    <row r="48" spans="1:10" ht="25.5" customHeight="1" thickBot="1">
      <c r="A48" s="46"/>
      <c r="B48" s="44"/>
      <c r="C48" s="45" t="str">
        <f t="shared" si="7"/>
        <v/>
      </c>
      <c r="D48" s="45" t="str">
        <f t="shared" si="8"/>
        <v/>
      </c>
      <c r="E48" s="45" t="str">
        <f t="shared" si="9"/>
        <v/>
      </c>
      <c r="F48" s="45" t="str">
        <f t="shared" si="10"/>
        <v/>
      </c>
      <c r="G48" s="45" t="str">
        <f t="shared" si="11"/>
        <v/>
      </c>
      <c r="H48" s="45" t="str">
        <f t="shared" si="12"/>
        <v/>
      </c>
      <c r="I48" s="1043"/>
      <c r="J48" s="1045"/>
    </row>
    <row r="49" spans="1:10" ht="25.5" customHeight="1">
      <c r="A49" s="35"/>
      <c r="B49" s="35"/>
      <c r="C49" s="31" t="str">
        <f t="shared" si="7"/>
        <v/>
      </c>
      <c r="D49" s="31" t="str">
        <f t="shared" si="8"/>
        <v/>
      </c>
      <c r="E49" s="31" t="str">
        <f t="shared" si="9"/>
        <v/>
      </c>
      <c r="F49" s="31" t="str">
        <f t="shared" si="10"/>
        <v/>
      </c>
      <c r="G49" s="31" t="str">
        <f t="shared" si="11"/>
        <v/>
      </c>
      <c r="H49" s="31" t="str">
        <f t="shared" si="12"/>
        <v/>
      </c>
      <c r="I49" s="1042">
        <v>0.95833333333333404</v>
      </c>
      <c r="J49" s="1044">
        <f t="shared" si="6"/>
        <v>24</v>
      </c>
    </row>
    <row r="50" spans="1:10" ht="25.5" customHeight="1" thickBot="1">
      <c r="A50" s="46"/>
      <c r="B50" s="44"/>
      <c r="C50" s="45" t="str">
        <f t="shared" si="7"/>
        <v/>
      </c>
      <c r="D50" s="45" t="str">
        <f t="shared" si="8"/>
        <v/>
      </c>
      <c r="E50" s="45" t="str">
        <f t="shared" si="9"/>
        <v/>
      </c>
      <c r="F50" s="45" t="str">
        <f t="shared" si="10"/>
        <v/>
      </c>
      <c r="G50" s="45" t="str">
        <f t="shared" si="11"/>
        <v/>
      </c>
      <c r="H50" s="45" t="str">
        <f t="shared" si="12"/>
        <v/>
      </c>
      <c r="I50" s="1043"/>
      <c r="J50" s="1045"/>
    </row>
    <row r="51" spans="1:10" ht="25.5" customHeight="1">
      <c r="A51" s="35"/>
      <c r="B51" s="35"/>
      <c r="C51" s="31" t="str">
        <f t="shared" si="7"/>
        <v/>
      </c>
      <c r="D51" s="31" t="str">
        <f t="shared" si="8"/>
        <v/>
      </c>
      <c r="E51" s="31" t="str">
        <f t="shared" si="9"/>
        <v/>
      </c>
      <c r="F51" s="31" t="str">
        <f t="shared" si="10"/>
        <v/>
      </c>
      <c r="G51" s="31" t="str">
        <f t="shared" si="11"/>
        <v/>
      </c>
      <c r="H51" s="31" t="str">
        <f t="shared" si="12"/>
        <v/>
      </c>
      <c r="I51" s="1042">
        <v>1</v>
      </c>
      <c r="J51" s="1044">
        <f t="shared" si="6"/>
        <v>25</v>
      </c>
    </row>
    <row r="52" spans="1:10" ht="25.5" customHeight="1" thickBot="1">
      <c r="A52" s="46"/>
      <c r="B52" s="44"/>
      <c r="C52" s="45" t="str">
        <f t="shared" si="7"/>
        <v/>
      </c>
      <c r="D52" s="45" t="str">
        <f t="shared" si="8"/>
        <v/>
      </c>
      <c r="E52" s="45" t="str">
        <f t="shared" si="9"/>
        <v/>
      </c>
      <c r="F52" s="45" t="str">
        <f t="shared" si="10"/>
        <v/>
      </c>
      <c r="G52" s="45" t="str">
        <f t="shared" si="11"/>
        <v/>
      </c>
      <c r="H52" s="45" t="str">
        <f t="shared" si="12"/>
        <v/>
      </c>
      <c r="I52" s="1043"/>
      <c r="J52" s="1045"/>
    </row>
    <row r="53" spans="1:10" ht="25.5" customHeight="1">
      <c r="A53" s="35"/>
      <c r="B53" s="35"/>
      <c r="C53" s="31" t="str">
        <f t="shared" si="7"/>
        <v/>
      </c>
      <c r="D53" s="31" t="str">
        <f t="shared" si="8"/>
        <v/>
      </c>
      <c r="E53" s="31" t="str">
        <f t="shared" si="9"/>
        <v/>
      </c>
      <c r="F53" s="31" t="str">
        <f t="shared" si="10"/>
        <v/>
      </c>
      <c r="G53" s="31" t="str">
        <f t="shared" si="11"/>
        <v/>
      </c>
      <c r="H53" s="31" t="str">
        <f t="shared" si="12"/>
        <v/>
      </c>
      <c r="I53" s="1042">
        <v>1.0416666666666701</v>
      </c>
      <c r="J53" s="1044">
        <f t="shared" si="6"/>
        <v>26</v>
      </c>
    </row>
    <row r="54" spans="1:10" ht="25.5" customHeight="1" thickBot="1">
      <c r="A54" s="46"/>
      <c r="B54" s="44"/>
      <c r="C54" s="45" t="str">
        <f t="shared" si="7"/>
        <v/>
      </c>
      <c r="D54" s="45" t="str">
        <f t="shared" si="8"/>
        <v/>
      </c>
      <c r="E54" s="45" t="str">
        <f t="shared" si="9"/>
        <v/>
      </c>
      <c r="F54" s="45" t="str">
        <f t="shared" si="10"/>
        <v/>
      </c>
      <c r="G54" s="45" t="str">
        <f t="shared" si="11"/>
        <v/>
      </c>
      <c r="H54" s="45" t="str">
        <f t="shared" si="12"/>
        <v/>
      </c>
      <c r="I54" s="1043"/>
      <c r="J54" s="1045"/>
    </row>
    <row r="55" spans="1:10" ht="25.5" customHeight="1">
      <c r="A55" s="35"/>
      <c r="B55" s="35"/>
      <c r="C55" s="31" t="str">
        <f t="shared" si="7"/>
        <v/>
      </c>
      <c r="D55" s="31" t="str">
        <f t="shared" si="8"/>
        <v/>
      </c>
      <c r="E55" s="31" t="str">
        <f t="shared" si="9"/>
        <v/>
      </c>
      <c r="F55" s="31" t="str">
        <f t="shared" si="10"/>
        <v/>
      </c>
      <c r="G55" s="31" t="str">
        <f t="shared" si="11"/>
        <v/>
      </c>
      <c r="H55" s="31" t="str">
        <f t="shared" si="12"/>
        <v/>
      </c>
      <c r="I55" s="1042">
        <v>1.0833333333333299</v>
      </c>
      <c r="J55" s="1044">
        <f t="shared" si="6"/>
        <v>27</v>
      </c>
    </row>
    <row r="56" spans="1:10" ht="25.5" customHeight="1" thickBot="1">
      <c r="A56" s="46"/>
      <c r="B56" s="44"/>
      <c r="C56" s="45" t="str">
        <f t="shared" si="7"/>
        <v/>
      </c>
      <c r="D56" s="45" t="str">
        <f t="shared" si="8"/>
        <v/>
      </c>
      <c r="E56" s="45" t="str">
        <f t="shared" si="9"/>
        <v/>
      </c>
      <c r="F56" s="45" t="str">
        <f t="shared" si="10"/>
        <v/>
      </c>
      <c r="G56" s="45" t="str">
        <f t="shared" si="11"/>
        <v/>
      </c>
      <c r="H56" s="45" t="str">
        <f t="shared" si="12"/>
        <v/>
      </c>
      <c r="I56" s="1043"/>
      <c r="J56" s="1045"/>
    </row>
    <row r="57" spans="1:10" ht="25.5" customHeight="1">
      <c r="A57" s="35"/>
      <c r="B57" s="35"/>
      <c r="C57" s="31" t="str">
        <f t="shared" si="7"/>
        <v/>
      </c>
      <c r="D57" s="31" t="str">
        <f t="shared" si="8"/>
        <v/>
      </c>
      <c r="E57" s="31" t="str">
        <f t="shared" si="9"/>
        <v/>
      </c>
      <c r="F57" s="31" t="str">
        <f t="shared" si="10"/>
        <v/>
      </c>
      <c r="G57" s="31" t="str">
        <f t="shared" si="11"/>
        <v/>
      </c>
      <c r="H57" s="31" t="str">
        <f t="shared" si="12"/>
        <v/>
      </c>
      <c r="I57" s="1042">
        <v>1.125</v>
      </c>
      <c r="J57" s="1044">
        <f t="shared" si="6"/>
        <v>28</v>
      </c>
    </row>
    <row r="58" spans="1:10" ht="25.5" customHeight="1" thickBot="1">
      <c r="A58" s="46"/>
      <c r="B58" s="44"/>
      <c r="C58" s="45" t="str">
        <f t="shared" si="7"/>
        <v/>
      </c>
      <c r="D58" s="45" t="str">
        <f t="shared" si="8"/>
        <v/>
      </c>
      <c r="E58" s="45" t="str">
        <f t="shared" si="9"/>
        <v/>
      </c>
      <c r="F58" s="45" t="str">
        <f t="shared" si="10"/>
        <v/>
      </c>
      <c r="G58" s="45" t="str">
        <f t="shared" si="11"/>
        <v/>
      </c>
      <c r="H58" s="45" t="str">
        <f t="shared" si="12"/>
        <v/>
      </c>
      <c r="I58" s="1043"/>
      <c r="J58" s="1045"/>
    </row>
    <row r="59" spans="1:10" ht="25.5" customHeight="1">
      <c r="A59" s="35"/>
      <c r="B59" s="35"/>
      <c r="C59" s="31" t="str">
        <f t="shared" si="7"/>
        <v/>
      </c>
      <c r="D59" s="31" t="str">
        <f t="shared" si="8"/>
        <v/>
      </c>
      <c r="E59" s="31" t="str">
        <f t="shared" si="9"/>
        <v/>
      </c>
      <c r="F59" s="31" t="str">
        <f t="shared" si="10"/>
        <v/>
      </c>
      <c r="G59" s="31" t="str">
        <f t="shared" si="11"/>
        <v/>
      </c>
      <c r="H59" s="31" t="str">
        <f t="shared" si="12"/>
        <v/>
      </c>
      <c r="I59" s="1042">
        <v>1.1666666666666701</v>
      </c>
      <c r="J59" s="1044">
        <f t="shared" si="6"/>
        <v>29</v>
      </c>
    </row>
    <row r="60" spans="1:10" ht="25.5" customHeight="1" thickBot="1">
      <c r="A60" s="46"/>
      <c r="B60" s="44"/>
      <c r="C60" s="45" t="str">
        <f t="shared" si="7"/>
        <v/>
      </c>
      <c r="D60" s="45" t="str">
        <f t="shared" si="8"/>
        <v/>
      </c>
      <c r="E60" s="45" t="str">
        <f t="shared" si="9"/>
        <v/>
      </c>
      <c r="F60" s="45" t="str">
        <f t="shared" si="10"/>
        <v/>
      </c>
      <c r="G60" s="45" t="str">
        <f t="shared" si="11"/>
        <v/>
      </c>
      <c r="H60" s="45" t="str">
        <f t="shared" si="12"/>
        <v/>
      </c>
      <c r="I60" s="1043"/>
      <c r="J60" s="1045"/>
    </row>
    <row r="61" spans="1:10" ht="25.5" customHeight="1">
      <c r="A61" s="35"/>
      <c r="B61" s="35"/>
      <c r="C61" s="31" t="str">
        <f t="shared" si="7"/>
        <v/>
      </c>
      <c r="D61" s="31" t="str">
        <f t="shared" si="8"/>
        <v/>
      </c>
      <c r="E61" s="31" t="str">
        <f t="shared" si="9"/>
        <v/>
      </c>
      <c r="F61" s="31" t="str">
        <f t="shared" si="10"/>
        <v/>
      </c>
      <c r="G61" s="31" t="str">
        <f t="shared" si="11"/>
        <v/>
      </c>
      <c r="H61" s="31" t="str">
        <f t="shared" si="12"/>
        <v/>
      </c>
      <c r="I61" s="1042">
        <v>1.2083333333333299</v>
      </c>
      <c r="J61" s="1044">
        <f t="shared" si="6"/>
        <v>30</v>
      </c>
    </row>
    <row r="62" spans="1:10" ht="25.5" customHeight="1" thickBot="1">
      <c r="A62" s="46"/>
      <c r="B62" s="44"/>
      <c r="C62" s="45" t="str">
        <f t="shared" si="7"/>
        <v/>
      </c>
      <c r="D62" s="45" t="str">
        <f t="shared" si="8"/>
        <v/>
      </c>
      <c r="E62" s="45" t="str">
        <f t="shared" si="9"/>
        <v/>
      </c>
      <c r="F62" s="45" t="str">
        <f t="shared" si="10"/>
        <v/>
      </c>
      <c r="G62" s="45" t="str">
        <f t="shared" si="11"/>
        <v/>
      </c>
      <c r="H62" s="45" t="str">
        <f t="shared" si="12"/>
        <v/>
      </c>
      <c r="I62" s="1043"/>
      <c r="J62" s="1045"/>
    </row>
    <row r="63" spans="1:10" ht="25.5" customHeight="1">
      <c r="A63" s="35"/>
      <c r="B63" s="35"/>
      <c r="C63" s="31" t="str">
        <f t="shared" si="7"/>
        <v/>
      </c>
      <c r="D63" s="31" t="str">
        <f t="shared" si="8"/>
        <v/>
      </c>
      <c r="E63" s="31" t="str">
        <f t="shared" si="9"/>
        <v/>
      </c>
      <c r="F63" s="31" t="str">
        <f t="shared" si="10"/>
        <v/>
      </c>
      <c r="G63" s="31" t="str">
        <f t="shared" si="11"/>
        <v/>
      </c>
      <c r="H63" s="31" t="str">
        <f t="shared" si="12"/>
        <v/>
      </c>
      <c r="I63" s="1042">
        <v>1.25</v>
      </c>
      <c r="J63" s="1044">
        <f t="shared" si="6"/>
        <v>31</v>
      </c>
    </row>
    <row r="64" spans="1:10" ht="25.5" customHeight="1" thickBot="1">
      <c r="A64" s="46"/>
      <c r="B64" s="44"/>
      <c r="C64" s="45" t="str">
        <f t="shared" si="7"/>
        <v/>
      </c>
      <c r="D64" s="45" t="str">
        <f t="shared" si="8"/>
        <v/>
      </c>
      <c r="E64" s="45" t="str">
        <f t="shared" si="9"/>
        <v/>
      </c>
      <c r="F64" s="45" t="str">
        <f t="shared" si="10"/>
        <v/>
      </c>
      <c r="G64" s="45" t="str">
        <f t="shared" si="11"/>
        <v/>
      </c>
      <c r="H64" s="45" t="str">
        <f t="shared" si="12"/>
        <v/>
      </c>
      <c r="I64" s="1043"/>
      <c r="J64" s="1045"/>
    </row>
    <row r="65" spans="1:10" ht="25.5" customHeight="1">
      <c r="A65" s="35"/>
      <c r="B65" s="35"/>
      <c r="C65" s="31" t="str">
        <f t="shared" si="7"/>
        <v/>
      </c>
      <c r="D65" s="31" t="str">
        <f t="shared" si="8"/>
        <v/>
      </c>
      <c r="E65" s="31" t="str">
        <f t="shared" si="9"/>
        <v/>
      </c>
      <c r="F65" s="31" t="str">
        <f t="shared" si="10"/>
        <v/>
      </c>
      <c r="G65" s="31" t="str">
        <f t="shared" si="11"/>
        <v/>
      </c>
      <c r="H65" s="31" t="str">
        <f t="shared" si="12"/>
        <v/>
      </c>
      <c r="I65" s="1042">
        <v>1.2916666666666701</v>
      </c>
      <c r="J65" s="1044">
        <f t="shared" si="6"/>
        <v>32</v>
      </c>
    </row>
    <row r="66" spans="1:10" ht="25.5" customHeight="1" thickBot="1">
      <c r="A66" s="46"/>
      <c r="B66" s="44"/>
      <c r="C66" s="45" t="str">
        <f t="shared" si="7"/>
        <v/>
      </c>
      <c r="D66" s="45" t="str">
        <f t="shared" si="8"/>
        <v/>
      </c>
      <c r="E66" s="45" t="str">
        <f t="shared" si="9"/>
        <v/>
      </c>
      <c r="F66" s="45" t="str">
        <f t="shared" si="10"/>
        <v/>
      </c>
      <c r="G66" s="45" t="str">
        <f t="shared" si="11"/>
        <v/>
      </c>
      <c r="H66" s="45" t="str">
        <f t="shared" si="12"/>
        <v/>
      </c>
      <c r="I66" s="1043"/>
      <c r="J66" s="1045"/>
    </row>
    <row r="67" spans="1:10" ht="25.5" customHeight="1">
      <c r="A67" s="35"/>
      <c r="B67" s="35"/>
      <c r="C67" s="31" t="str">
        <f t="shared" ref="C67:C98" si="13">IF($A67="","",VLOOKUP($A67,licbarque97,3))</f>
        <v/>
      </c>
      <c r="D67" s="31" t="str">
        <f t="shared" ref="D67:D98" si="14">IF($A67="","",VLOOKUP($A67,licbarque97,6))</f>
        <v/>
      </c>
      <c r="E67" s="31" t="str">
        <f t="shared" ref="E67:E98" si="15">IF($B67="","",VLOOKUP($B67,licbarque97,3))</f>
        <v/>
      </c>
      <c r="F67" s="31" t="str">
        <f t="shared" ref="F67:F98" si="16">IF($B67="","",VLOOKUP($B67,licbarque97,6))</f>
        <v/>
      </c>
      <c r="G67" s="31" t="str">
        <f t="shared" ref="G67:G98" si="17">IF($A67="","",VLOOKUP($A67,licbarque97,5))</f>
        <v/>
      </c>
      <c r="H67" s="31" t="str">
        <f t="shared" ref="H67:H98" si="18">IF($A67="","",VLOOKUP($B67,licbarque97,5))</f>
        <v/>
      </c>
      <c r="I67" s="1042">
        <v>1.3333333333333299</v>
      </c>
      <c r="J67" s="1044">
        <f t="shared" si="6"/>
        <v>33</v>
      </c>
    </row>
    <row r="68" spans="1:10" ht="25.5" customHeight="1" thickBot="1">
      <c r="A68" s="46"/>
      <c r="B68" s="44"/>
      <c r="C68" s="45" t="str">
        <f t="shared" si="13"/>
        <v/>
      </c>
      <c r="D68" s="45" t="str">
        <f t="shared" si="14"/>
        <v/>
      </c>
      <c r="E68" s="45" t="str">
        <f t="shared" si="15"/>
        <v/>
      </c>
      <c r="F68" s="45" t="str">
        <f t="shared" si="16"/>
        <v/>
      </c>
      <c r="G68" s="45" t="str">
        <f t="shared" si="17"/>
        <v/>
      </c>
      <c r="H68" s="45" t="str">
        <f t="shared" si="18"/>
        <v/>
      </c>
      <c r="I68" s="1043"/>
      <c r="J68" s="1045"/>
    </row>
    <row r="69" spans="1:10" ht="25.5" customHeight="1">
      <c r="A69" s="35"/>
      <c r="B69" s="35"/>
      <c r="C69" s="31" t="str">
        <f t="shared" si="13"/>
        <v/>
      </c>
      <c r="D69" s="31" t="str">
        <f t="shared" si="14"/>
        <v/>
      </c>
      <c r="E69" s="31" t="str">
        <f t="shared" si="15"/>
        <v/>
      </c>
      <c r="F69" s="31" t="str">
        <f t="shared" si="16"/>
        <v/>
      </c>
      <c r="G69" s="31" t="str">
        <f t="shared" si="17"/>
        <v/>
      </c>
      <c r="H69" s="31" t="str">
        <f t="shared" si="18"/>
        <v/>
      </c>
      <c r="I69" s="1042">
        <v>1.375</v>
      </c>
      <c r="J69" s="1044">
        <f t="shared" si="6"/>
        <v>34</v>
      </c>
    </row>
    <row r="70" spans="1:10" ht="25.5" customHeight="1" thickBot="1">
      <c r="A70" s="46"/>
      <c r="B70" s="44"/>
      <c r="C70" s="45" t="str">
        <f t="shared" si="13"/>
        <v/>
      </c>
      <c r="D70" s="45" t="str">
        <f t="shared" si="14"/>
        <v/>
      </c>
      <c r="E70" s="45" t="str">
        <f t="shared" si="15"/>
        <v/>
      </c>
      <c r="F70" s="45" t="str">
        <f t="shared" si="16"/>
        <v/>
      </c>
      <c r="G70" s="45" t="str">
        <f t="shared" si="17"/>
        <v/>
      </c>
      <c r="H70" s="45" t="str">
        <f t="shared" si="18"/>
        <v/>
      </c>
      <c r="I70" s="1043"/>
      <c r="J70" s="1045"/>
    </row>
    <row r="71" spans="1:10" ht="25.5" customHeight="1">
      <c r="A71" s="35"/>
      <c r="B71" s="35"/>
      <c r="C71" s="31" t="str">
        <f t="shared" si="13"/>
        <v/>
      </c>
      <c r="D71" s="31" t="str">
        <f t="shared" si="14"/>
        <v/>
      </c>
      <c r="E71" s="31" t="str">
        <f t="shared" si="15"/>
        <v/>
      </c>
      <c r="F71" s="31" t="str">
        <f t="shared" si="16"/>
        <v/>
      </c>
      <c r="G71" s="31" t="str">
        <f t="shared" si="17"/>
        <v/>
      </c>
      <c r="H71" s="31" t="str">
        <f t="shared" si="18"/>
        <v/>
      </c>
      <c r="I71" s="1042">
        <v>1.4166666666666701</v>
      </c>
      <c r="J71" s="1044">
        <f t="shared" ref="J71:J105" si="19">IF(I71="","",RANK(I71,$I$3:$I$106,1))</f>
        <v>35</v>
      </c>
    </row>
    <row r="72" spans="1:10" ht="25.5" customHeight="1" thickBot="1">
      <c r="A72" s="46"/>
      <c r="B72" s="44"/>
      <c r="C72" s="45" t="str">
        <f t="shared" si="13"/>
        <v/>
      </c>
      <c r="D72" s="45" t="str">
        <f t="shared" si="14"/>
        <v/>
      </c>
      <c r="E72" s="45" t="str">
        <f t="shared" si="15"/>
        <v/>
      </c>
      <c r="F72" s="45" t="str">
        <f t="shared" si="16"/>
        <v/>
      </c>
      <c r="G72" s="45" t="str">
        <f t="shared" si="17"/>
        <v/>
      </c>
      <c r="H72" s="45" t="str">
        <f t="shared" si="18"/>
        <v/>
      </c>
      <c r="I72" s="1043"/>
      <c r="J72" s="1045"/>
    </row>
    <row r="73" spans="1:10" ht="25.5" customHeight="1">
      <c r="A73" s="35"/>
      <c r="B73" s="35"/>
      <c r="C73" s="31" t="str">
        <f t="shared" si="13"/>
        <v/>
      </c>
      <c r="D73" s="31" t="str">
        <f t="shared" si="14"/>
        <v/>
      </c>
      <c r="E73" s="31" t="str">
        <f t="shared" si="15"/>
        <v/>
      </c>
      <c r="F73" s="31" t="str">
        <f t="shared" si="16"/>
        <v/>
      </c>
      <c r="G73" s="31" t="str">
        <f t="shared" si="17"/>
        <v/>
      </c>
      <c r="H73" s="31" t="str">
        <f t="shared" si="18"/>
        <v/>
      </c>
      <c r="I73" s="1042">
        <v>1.4583333333333299</v>
      </c>
      <c r="J73" s="1044">
        <f t="shared" si="19"/>
        <v>36</v>
      </c>
    </row>
    <row r="74" spans="1:10" ht="25.5" customHeight="1" thickBot="1">
      <c r="A74" s="46"/>
      <c r="B74" s="44"/>
      <c r="C74" s="45" t="str">
        <f t="shared" si="13"/>
        <v/>
      </c>
      <c r="D74" s="45" t="str">
        <f t="shared" si="14"/>
        <v/>
      </c>
      <c r="E74" s="45" t="str">
        <f t="shared" si="15"/>
        <v/>
      </c>
      <c r="F74" s="45" t="str">
        <f t="shared" si="16"/>
        <v/>
      </c>
      <c r="G74" s="45" t="str">
        <f t="shared" si="17"/>
        <v/>
      </c>
      <c r="H74" s="45" t="str">
        <f t="shared" si="18"/>
        <v/>
      </c>
      <c r="I74" s="1043"/>
      <c r="J74" s="1045"/>
    </row>
    <row r="75" spans="1:10" ht="25.5" customHeight="1">
      <c r="A75" s="35"/>
      <c r="B75" s="35"/>
      <c r="C75" s="31" t="str">
        <f t="shared" si="13"/>
        <v/>
      </c>
      <c r="D75" s="31" t="str">
        <f t="shared" si="14"/>
        <v/>
      </c>
      <c r="E75" s="31" t="str">
        <f t="shared" si="15"/>
        <v/>
      </c>
      <c r="F75" s="31" t="str">
        <f t="shared" si="16"/>
        <v/>
      </c>
      <c r="G75" s="31" t="str">
        <f t="shared" si="17"/>
        <v/>
      </c>
      <c r="H75" s="31" t="str">
        <f t="shared" si="18"/>
        <v/>
      </c>
      <c r="I75" s="1042">
        <v>1.5</v>
      </c>
      <c r="J75" s="1044">
        <f t="shared" si="19"/>
        <v>37</v>
      </c>
    </row>
    <row r="76" spans="1:10" ht="25.5" customHeight="1" thickBot="1">
      <c r="A76" s="46"/>
      <c r="B76" s="44"/>
      <c r="C76" s="45" t="str">
        <f t="shared" si="13"/>
        <v/>
      </c>
      <c r="D76" s="45" t="str">
        <f t="shared" si="14"/>
        <v/>
      </c>
      <c r="E76" s="45" t="str">
        <f t="shared" si="15"/>
        <v/>
      </c>
      <c r="F76" s="45" t="str">
        <f t="shared" si="16"/>
        <v/>
      </c>
      <c r="G76" s="45" t="str">
        <f t="shared" si="17"/>
        <v/>
      </c>
      <c r="H76" s="45" t="str">
        <f t="shared" si="18"/>
        <v/>
      </c>
      <c r="I76" s="1043"/>
      <c r="J76" s="1045"/>
    </row>
    <row r="77" spans="1:10" ht="25.5" customHeight="1">
      <c r="A77" s="35"/>
      <c r="B77" s="35"/>
      <c r="C77" s="31" t="str">
        <f t="shared" si="13"/>
        <v/>
      </c>
      <c r="D77" s="31" t="str">
        <f t="shared" si="14"/>
        <v/>
      </c>
      <c r="E77" s="31" t="str">
        <f t="shared" si="15"/>
        <v/>
      </c>
      <c r="F77" s="31" t="str">
        <f t="shared" si="16"/>
        <v/>
      </c>
      <c r="G77" s="31" t="str">
        <f t="shared" si="17"/>
        <v/>
      </c>
      <c r="H77" s="31" t="str">
        <f t="shared" si="18"/>
        <v/>
      </c>
      <c r="I77" s="1042">
        <v>1.5416666666666701</v>
      </c>
      <c r="J77" s="1044">
        <f t="shared" si="19"/>
        <v>38</v>
      </c>
    </row>
    <row r="78" spans="1:10" ht="25.5" customHeight="1" thickBot="1">
      <c r="A78" s="46"/>
      <c r="B78" s="44"/>
      <c r="C78" s="45" t="str">
        <f t="shared" si="13"/>
        <v/>
      </c>
      <c r="D78" s="45" t="str">
        <f t="shared" si="14"/>
        <v/>
      </c>
      <c r="E78" s="45" t="str">
        <f t="shared" si="15"/>
        <v/>
      </c>
      <c r="F78" s="45" t="str">
        <f t="shared" si="16"/>
        <v/>
      </c>
      <c r="G78" s="45" t="str">
        <f t="shared" si="17"/>
        <v/>
      </c>
      <c r="H78" s="45" t="str">
        <f t="shared" si="18"/>
        <v/>
      </c>
      <c r="I78" s="1043"/>
      <c r="J78" s="1045"/>
    </row>
    <row r="79" spans="1:10" ht="25.5" customHeight="1">
      <c r="A79" s="35"/>
      <c r="B79" s="35"/>
      <c r="C79" s="31" t="str">
        <f t="shared" si="13"/>
        <v/>
      </c>
      <c r="D79" s="31" t="str">
        <f t="shared" si="14"/>
        <v/>
      </c>
      <c r="E79" s="31" t="str">
        <f t="shared" si="15"/>
        <v/>
      </c>
      <c r="F79" s="31" t="str">
        <f t="shared" si="16"/>
        <v/>
      </c>
      <c r="G79" s="31" t="str">
        <f t="shared" si="17"/>
        <v/>
      </c>
      <c r="H79" s="31" t="str">
        <f t="shared" si="18"/>
        <v/>
      </c>
      <c r="I79" s="1042">
        <v>1.5833333333333299</v>
      </c>
      <c r="J79" s="1044">
        <f t="shared" si="19"/>
        <v>39</v>
      </c>
    </row>
    <row r="80" spans="1:10" ht="25.5" customHeight="1" thickBot="1">
      <c r="A80" s="46"/>
      <c r="B80" s="44"/>
      <c r="C80" s="45" t="str">
        <f t="shared" si="13"/>
        <v/>
      </c>
      <c r="D80" s="45" t="str">
        <f t="shared" si="14"/>
        <v/>
      </c>
      <c r="E80" s="45" t="str">
        <f t="shared" si="15"/>
        <v/>
      </c>
      <c r="F80" s="45" t="str">
        <f t="shared" si="16"/>
        <v/>
      </c>
      <c r="G80" s="45" t="str">
        <f t="shared" si="17"/>
        <v/>
      </c>
      <c r="H80" s="45" t="str">
        <f t="shared" si="18"/>
        <v/>
      </c>
      <c r="I80" s="1043"/>
      <c r="J80" s="1045"/>
    </row>
    <row r="81" spans="1:10" ht="25.5" customHeight="1">
      <c r="A81" s="35"/>
      <c r="B81" s="35"/>
      <c r="C81" s="31" t="str">
        <f t="shared" si="13"/>
        <v/>
      </c>
      <c r="D81" s="31" t="str">
        <f t="shared" si="14"/>
        <v/>
      </c>
      <c r="E81" s="31" t="str">
        <f t="shared" si="15"/>
        <v/>
      </c>
      <c r="F81" s="31" t="str">
        <f t="shared" si="16"/>
        <v/>
      </c>
      <c r="G81" s="31" t="str">
        <f t="shared" si="17"/>
        <v/>
      </c>
      <c r="H81" s="31" t="str">
        <f t="shared" si="18"/>
        <v/>
      </c>
      <c r="I81" s="1042">
        <v>1.625</v>
      </c>
      <c r="J81" s="1044">
        <f t="shared" si="19"/>
        <v>40</v>
      </c>
    </row>
    <row r="82" spans="1:10" ht="25.5" customHeight="1" thickBot="1">
      <c r="A82" s="46"/>
      <c r="B82" s="44"/>
      <c r="C82" s="45" t="str">
        <f t="shared" si="13"/>
        <v/>
      </c>
      <c r="D82" s="45" t="str">
        <f t="shared" si="14"/>
        <v/>
      </c>
      <c r="E82" s="45" t="str">
        <f t="shared" si="15"/>
        <v/>
      </c>
      <c r="F82" s="45" t="str">
        <f t="shared" si="16"/>
        <v/>
      </c>
      <c r="G82" s="45" t="str">
        <f t="shared" si="17"/>
        <v/>
      </c>
      <c r="H82" s="45" t="str">
        <f t="shared" si="18"/>
        <v/>
      </c>
      <c r="I82" s="1043"/>
      <c r="J82" s="1045"/>
    </row>
    <row r="83" spans="1:10" ht="25.5" customHeight="1">
      <c r="A83" s="35"/>
      <c r="B83" s="35"/>
      <c r="C83" s="31" t="str">
        <f t="shared" si="13"/>
        <v/>
      </c>
      <c r="D83" s="31" t="str">
        <f t="shared" si="14"/>
        <v/>
      </c>
      <c r="E83" s="31" t="str">
        <f t="shared" si="15"/>
        <v/>
      </c>
      <c r="F83" s="31" t="str">
        <f t="shared" si="16"/>
        <v/>
      </c>
      <c r="G83" s="31" t="str">
        <f t="shared" si="17"/>
        <v/>
      </c>
      <c r="H83" s="31" t="str">
        <f t="shared" si="18"/>
        <v/>
      </c>
      <c r="I83" s="1042">
        <v>1.6666666666666701</v>
      </c>
      <c r="J83" s="1044">
        <f t="shared" si="19"/>
        <v>41</v>
      </c>
    </row>
    <row r="84" spans="1:10" ht="25.5" customHeight="1" thickBot="1">
      <c r="A84" s="46"/>
      <c r="B84" s="44"/>
      <c r="C84" s="45" t="str">
        <f t="shared" si="13"/>
        <v/>
      </c>
      <c r="D84" s="45" t="str">
        <f t="shared" si="14"/>
        <v/>
      </c>
      <c r="E84" s="45" t="str">
        <f t="shared" si="15"/>
        <v/>
      </c>
      <c r="F84" s="45" t="str">
        <f t="shared" si="16"/>
        <v/>
      </c>
      <c r="G84" s="45" t="str">
        <f t="shared" si="17"/>
        <v/>
      </c>
      <c r="H84" s="45" t="str">
        <f t="shared" si="18"/>
        <v/>
      </c>
      <c r="I84" s="1043"/>
      <c r="J84" s="1045"/>
    </row>
    <row r="85" spans="1:10" ht="25.5" customHeight="1">
      <c r="A85" s="35"/>
      <c r="B85" s="35"/>
      <c r="C85" s="31" t="str">
        <f t="shared" si="13"/>
        <v/>
      </c>
      <c r="D85" s="31" t="str">
        <f t="shared" si="14"/>
        <v/>
      </c>
      <c r="E85" s="31" t="str">
        <f t="shared" si="15"/>
        <v/>
      </c>
      <c r="F85" s="31" t="str">
        <f t="shared" si="16"/>
        <v/>
      </c>
      <c r="G85" s="31" t="str">
        <f t="shared" si="17"/>
        <v/>
      </c>
      <c r="H85" s="31" t="str">
        <f t="shared" si="18"/>
        <v/>
      </c>
      <c r="I85" s="1042">
        <v>1.7083333333333299</v>
      </c>
      <c r="J85" s="1044">
        <f t="shared" si="19"/>
        <v>42</v>
      </c>
    </row>
    <row r="86" spans="1:10" ht="25.5" customHeight="1" thickBot="1">
      <c r="A86" s="46"/>
      <c r="B86" s="44"/>
      <c r="C86" s="45" t="str">
        <f t="shared" si="13"/>
        <v/>
      </c>
      <c r="D86" s="45" t="str">
        <f t="shared" si="14"/>
        <v/>
      </c>
      <c r="E86" s="45" t="str">
        <f t="shared" si="15"/>
        <v/>
      </c>
      <c r="F86" s="45" t="str">
        <f t="shared" si="16"/>
        <v/>
      </c>
      <c r="G86" s="45" t="str">
        <f t="shared" si="17"/>
        <v/>
      </c>
      <c r="H86" s="45" t="str">
        <f t="shared" si="18"/>
        <v/>
      </c>
      <c r="I86" s="1043"/>
      <c r="J86" s="1045"/>
    </row>
    <row r="87" spans="1:10" ht="25.5" customHeight="1">
      <c r="A87" s="35"/>
      <c r="B87" s="35"/>
      <c r="C87" s="31" t="str">
        <f t="shared" si="13"/>
        <v/>
      </c>
      <c r="D87" s="31" t="str">
        <f t="shared" si="14"/>
        <v/>
      </c>
      <c r="E87" s="31" t="str">
        <f t="shared" si="15"/>
        <v/>
      </c>
      <c r="F87" s="31" t="str">
        <f t="shared" si="16"/>
        <v/>
      </c>
      <c r="G87" s="31" t="str">
        <f t="shared" si="17"/>
        <v/>
      </c>
      <c r="H87" s="31" t="str">
        <f t="shared" si="18"/>
        <v/>
      </c>
      <c r="I87" s="1042">
        <v>1.75</v>
      </c>
      <c r="J87" s="1044">
        <f t="shared" si="19"/>
        <v>43</v>
      </c>
    </row>
    <row r="88" spans="1:10" ht="25.5" customHeight="1" thickBot="1">
      <c r="A88" s="46"/>
      <c r="B88" s="44"/>
      <c r="C88" s="45" t="str">
        <f t="shared" si="13"/>
        <v/>
      </c>
      <c r="D88" s="45" t="str">
        <f t="shared" si="14"/>
        <v/>
      </c>
      <c r="E88" s="45" t="str">
        <f t="shared" si="15"/>
        <v/>
      </c>
      <c r="F88" s="45" t="str">
        <f t="shared" si="16"/>
        <v/>
      </c>
      <c r="G88" s="45" t="str">
        <f t="shared" si="17"/>
        <v/>
      </c>
      <c r="H88" s="45" t="str">
        <f t="shared" si="18"/>
        <v/>
      </c>
      <c r="I88" s="1043"/>
      <c r="J88" s="1045"/>
    </row>
    <row r="89" spans="1:10" ht="25.5" customHeight="1">
      <c r="A89" s="35"/>
      <c r="B89" s="35"/>
      <c r="C89" s="31" t="str">
        <f t="shared" si="13"/>
        <v/>
      </c>
      <c r="D89" s="31" t="str">
        <f t="shared" si="14"/>
        <v/>
      </c>
      <c r="E89" s="31" t="str">
        <f t="shared" si="15"/>
        <v/>
      </c>
      <c r="F89" s="31" t="str">
        <f t="shared" si="16"/>
        <v/>
      </c>
      <c r="G89" s="31" t="str">
        <f t="shared" si="17"/>
        <v/>
      </c>
      <c r="H89" s="31" t="str">
        <f t="shared" si="18"/>
        <v/>
      </c>
      <c r="I89" s="1042">
        <v>1.7916666666666701</v>
      </c>
      <c r="J89" s="1044">
        <f t="shared" si="19"/>
        <v>44</v>
      </c>
    </row>
    <row r="90" spans="1:10" ht="25.5" customHeight="1" thickBot="1">
      <c r="A90" s="46"/>
      <c r="B90" s="44"/>
      <c r="C90" s="45" t="str">
        <f t="shared" si="13"/>
        <v/>
      </c>
      <c r="D90" s="45" t="str">
        <f t="shared" si="14"/>
        <v/>
      </c>
      <c r="E90" s="45" t="str">
        <f t="shared" si="15"/>
        <v/>
      </c>
      <c r="F90" s="45" t="str">
        <f t="shared" si="16"/>
        <v/>
      </c>
      <c r="G90" s="45" t="str">
        <f t="shared" si="17"/>
        <v/>
      </c>
      <c r="H90" s="45" t="str">
        <f t="shared" si="18"/>
        <v/>
      </c>
      <c r="I90" s="1043"/>
      <c r="J90" s="1045"/>
    </row>
    <row r="91" spans="1:10" ht="25.5" customHeight="1">
      <c r="A91" s="35"/>
      <c r="B91" s="35"/>
      <c r="C91" s="31" t="str">
        <f t="shared" si="13"/>
        <v/>
      </c>
      <c r="D91" s="31" t="str">
        <f t="shared" si="14"/>
        <v/>
      </c>
      <c r="E91" s="31" t="str">
        <f t="shared" si="15"/>
        <v/>
      </c>
      <c r="F91" s="31" t="str">
        <f t="shared" si="16"/>
        <v/>
      </c>
      <c r="G91" s="31" t="str">
        <f t="shared" si="17"/>
        <v/>
      </c>
      <c r="H91" s="31" t="str">
        <f t="shared" si="18"/>
        <v/>
      </c>
      <c r="I91" s="1042">
        <v>1.8333333333333299</v>
      </c>
      <c r="J91" s="1044">
        <f t="shared" si="19"/>
        <v>45</v>
      </c>
    </row>
    <row r="92" spans="1:10" ht="25.5" customHeight="1" thickBot="1">
      <c r="A92" s="46"/>
      <c r="B92" s="44"/>
      <c r="C92" s="45" t="str">
        <f t="shared" si="13"/>
        <v/>
      </c>
      <c r="D92" s="45" t="str">
        <f t="shared" si="14"/>
        <v/>
      </c>
      <c r="E92" s="45" t="str">
        <f t="shared" si="15"/>
        <v/>
      </c>
      <c r="F92" s="45" t="str">
        <f t="shared" si="16"/>
        <v/>
      </c>
      <c r="G92" s="45" t="str">
        <f t="shared" si="17"/>
        <v/>
      </c>
      <c r="H92" s="45" t="str">
        <f t="shared" si="18"/>
        <v/>
      </c>
      <c r="I92" s="1043"/>
      <c r="J92" s="1045"/>
    </row>
    <row r="93" spans="1:10" ht="25.5" customHeight="1">
      <c r="A93" s="35"/>
      <c r="B93" s="35"/>
      <c r="C93" s="31" t="str">
        <f t="shared" si="13"/>
        <v/>
      </c>
      <c r="D93" s="31" t="str">
        <f t="shared" si="14"/>
        <v/>
      </c>
      <c r="E93" s="31" t="str">
        <f t="shared" si="15"/>
        <v/>
      </c>
      <c r="F93" s="31" t="str">
        <f t="shared" si="16"/>
        <v/>
      </c>
      <c r="G93" s="31" t="str">
        <f t="shared" si="17"/>
        <v/>
      </c>
      <c r="H93" s="31" t="str">
        <f t="shared" si="18"/>
        <v/>
      </c>
      <c r="I93" s="1042">
        <v>1.875</v>
      </c>
      <c r="J93" s="1044">
        <f t="shared" si="19"/>
        <v>46</v>
      </c>
    </row>
    <row r="94" spans="1:10" ht="25.5" customHeight="1" thickBot="1">
      <c r="A94" s="46"/>
      <c r="B94" s="44"/>
      <c r="C94" s="45" t="str">
        <f t="shared" si="13"/>
        <v/>
      </c>
      <c r="D94" s="45" t="str">
        <f t="shared" si="14"/>
        <v/>
      </c>
      <c r="E94" s="45" t="str">
        <f t="shared" si="15"/>
        <v/>
      </c>
      <c r="F94" s="45" t="str">
        <f t="shared" si="16"/>
        <v/>
      </c>
      <c r="G94" s="45" t="str">
        <f t="shared" si="17"/>
        <v/>
      </c>
      <c r="H94" s="45" t="str">
        <f t="shared" si="18"/>
        <v/>
      </c>
      <c r="I94" s="1043"/>
      <c r="J94" s="1045"/>
    </row>
    <row r="95" spans="1:10" ht="25.5" customHeight="1">
      <c r="A95" s="35"/>
      <c r="B95" s="35"/>
      <c r="C95" s="31" t="str">
        <f t="shared" si="13"/>
        <v/>
      </c>
      <c r="D95" s="31" t="str">
        <f t="shared" si="14"/>
        <v/>
      </c>
      <c r="E95" s="31" t="str">
        <f t="shared" si="15"/>
        <v/>
      </c>
      <c r="F95" s="31" t="str">
        <f t="shared" si="16"/>
        <v/>
      </c>
      <c r="G95" s="31" t="str">
        <f t="shared" si="17"/>
        <v/>
      </c>
      <c r="H95" s="31" t="str">
        <f t="shared" si="18"/>
        <v/>
      </c>
      <c r="I95" s="1042">
        <v>1.9166666666666701</v>
      </c>
      <c r="J95" s="1044">
        <f t="shared" si="19"/>
        <v>47</v>
      </c>
    </row>
    <row r="96" spans="1:10" ht="25.5" customHeight="1" thickBot="1">
      <c r="A96" s="46"/>
      <c r="B96" s="44"/>
      <c r="C96" s="45" t="str">
        <f t="shared" si="13"/>
        <v/>
      </c>
      <c r="D96" s="45" t="str">
        <f t="shared" si="14"/>
        <v/>
      </c>
      <c r="E96" s="45" t="str">
        <f t="shared" si="15"/>
        <v/>
      </c>
      <c r="F96" s="45" t="str">
        <f t="shared" si="16"/>
        <v/>
      </c>
      <c r="G96" s="45" t="str">
        <f t="shared" si="17"/>
        <v/>
      </c>
      <c r="H96" s="45" t="str">
        <f t="shared" si="18"/>
        <v/>
      </c>
      <c r="I96" s="1043"/>
      <c r="J96" s="1045"/>
    </row>
    <row r="97" spans="1:10" ht="25.5" customHeight="1">
      <c r="A97" s="35"/>
      <c r="B97" s="35"/>
      <c r="C97" s="31" t="str">
        <f t="shared" si="13"/>
        <v/>
      </c>
      <c r="D97" s="31" t="str">
        <f t="shared" si="14"/>
        <v/>
      </c>
      <c r="E97" s="31" t="str">
        <f t="shared" si="15"/>
        <v/>
      </c>
      <c r="F97" s="31" t="str">
        <f t="shared" si="16"/>
        <v/>
      </c>
      <c r="G97" s="31" t="str">
        <f t="shared" si="17"/>
        <v/>
      </c>
      <c r="H97" s="31" t="str">
        <f t="shared" si="18"/>
        <v/>
      </c>
      <c r="I97" s="1042">
        <v>1.9583333333333299</v>
      </c>
      <c r="J97" s="1044">
        <f t="shared" si="19"/>
        <v>48</v>
      </c>
    </row>
    <row r="98" spans="1:10" ht="25.5" customHeight="1" thickBot="1">
      <c r="A98" s="46"/>
      <c r="B98" s="44"/>
      <c r="C98" s="45" t="str">
        <f t="shared" si="13"/>
        <v/>
      </c>
      <c r="D98" s="45" t="str">
        <f t="shared" si="14"/>
        <v/>
      </c>
      <c r="E98" s="45" t="str">
        <f t="shared" si="15"/>
        <v/>
      </c>
      <c r="F98" s="45" t="str">
        <f t="shared" si="16"/>
        <v/>
      </c>
      <c r="G98" s="45" t="str">
        <f t="shared" si="17"/>
        <v/>
      </c>
      <c r="H98" s="45" t="str">
        <f t="shared" si="18"/>
        <v/>
      </c>
      <c r="I98" s="1043"/>
      <c r="J98" s="1045"/>
    </row>
    <row r="99" spans="1:10" ht="25.5" customHeight="1">
      <c r="A99" s="35"/>
      <c r="B99" s="35"/>
      <c r="C99" s="31" t="str">
        <f t="shared" ref="C99:C107" si="20">IF($A99="","",VLOOKUP($A99,licbarque97,3))</f>
        <v/>
      </c>
      <c r="D99" s="31" t="str">
        <f t="shared" ref="D99:D107" si="21">IF($A99="","",VLOOKUP($A99,licbarque97,6))</f>
        <v/>
      </c>
      <c r="E99" s="31" t="str">
        <f t="shared" ref="E99:E107" si="22">IF($B99="","",VLOOKUP($B99,licbarque97,3))</f>
        <v/>
      </c>
      <c r="F99" s="31" t="str">
        <f t="shared" ref="F99:F107" si="23">IF($B99="","",VLOOKUP($B99,licbarque97,6))</f>
        <v/>
      </c>
      <c r="G99" s="31" t="str">
        <f t="shared" ref="G99:G107" si="24">IF($A99="","",VLOOKUP($A99,licbarque97,5))</f>
        <v/>
      </c>
      <c r="H99" s="31" t="str">
        <f t="shared" ref="H99:H107" si="25">IF($A99="","",VLOOKUP($B99,licbarque97,5))</f>
        <v/>
      </c>
      <c r="I99" s="1042">
        <v>2</v>
      </c>
      <c r="J99" s="1044">
        <f t="shared" si="19"/>
        <v>49</v>
      </c>
    </row>
    <row r="100" spans="1:10" ht="25.5" customHeight="1" thickBot="1">
      <c r="A100" s="46"/>
      <c r="B100" s="44"/>
      <c r="C100" s="45" t="str">
        <f t="shared" si="20"/>
        <v/>
      </c>
      <c r="D100" s="45" t="str">
        <f t="shared" si="21"/>
        <v/>
      </c>
      <c r="E100" s="45" t="str">
        <f t="shared" si="22"/>
        <v/>
      </c>
      <c r="F100" s="45" t="str">
        <f t="shared" si="23"/>
        <v/>
      </c>
      <c r="G100" s="45" t="str">
        <f t="shared" si="24"/>
        <v/>
      </c>
      <c r="H100" s="45" t="str">
        <f t="shared" si="25"/>
        <v/>
      </c>
      <c r="I100" s="1043"/>
      <c r="J100" s="1045"/>
    </row>
    <row r="101" spans="1:10" ht="25.5" customHeight="1">
      <c r="A101" s="35"/>
      <c r="B101" s="35"/>
      <c r="C101" s="31" t="str">
        <f t="shared" si="20"/>
        <v/>
      </c>
      <c r="D101" s="31" t="str">
        <f t="shared" si="21"/>
        <v/>
      </c>
      <c r="E101" s="31" t="str">
        <f t="shared" si="22"/>
        <v/>
      </c>
      <c r="F101" s="31" t="str">
        <f t="shared" si="23"/>
        <v/>
      </c>
      <c r="G101" s="31" t="str">
        <f t="shared" si="24"/>
        <v/>
      </c>
      <c r="H101" s="31" t="str">
        <f t="shared" si="25"/>
        <v/>
      </c>
      <c r="I101" s="1042">
        <v>2.0416666666666701</v>
      </c>
      <c r="J101" s="1044">
        <f t="shared" si="19"/>
        <v>50</v>
      </c>
    </row>
    <row r="102" spans="1:10" ht="25.5" customHeight="1" thickBot="1">
      <c r="A102" s="46"/>
      <c r="B102" s="44"/>
      <c r="C102" s="45" t="str">
        <f t="shared" si="20"/>
        <v/>
      </c>
      <c r="D102" s="45" t="str">
        <f t="shared" si="21"/>
        <v/>
      </c>
      <c r="E102" s="45" t="str">
        <f t="shared" si="22"/>
        <v/>
      </c>
      <c r="F102" s="45" t="str">
        <f t="shared" si="23"/>
        <v/>
      </c>
      <c r="G102" s="45" t="str">
        <f t="shared" si="24"/>
        <v/>
      </c>
      <c r="H102" s="45" t="str">
        <f t="shared" si="25"/>
        <v/>
      </c>
      <c r="I102" s="1043"/>
      <c r="J102" s="1045"/>
    </row>
    <row r="103" spans="1:10" ht="25.5" customHeight="1">
      <c r="A103" s="35"/>
      <c r="B103" s="35"/>
      <c r="C103" s="31" t="str">
        <f t="shared" si="20"/>
        <v/>
      </c>
      <c r="D103" s="31" t="str">
        <f t="shared" si="21"/>
        <v/>
      </c>
      <c r="E103" s="31" t="str">
        <f t="shared" si="22"/>
        <v/>
      </c>
      <c r="F103" s="31" t="str">
        <f t="shared" si="23"/>
        <v/>
      </c>
      <c r="G103" s="31" t="str">
        <f t="shared" si="24"/>
        <v/>
      </c>
      <c r="H103" s="31" t="str">
        <f t="shared" si="25"/>
        <v/>
      </c>
      <c r="I103" s="1042">
        <v>2.0833333333333299</v>
      </c>
      <c r="J103" s="1044">
        <f t="shared" si="19"/>
        <v>51</v>
      </c>
    </row>
    <row r="104" spans="1:10" ht="25.5" customHeight="1" thickBot="1">
      <c r="A104" s="46"/>
      <c r="B104" s="44"/>
      <c r="C104" s="45" t="str">
        <f t="shared" si="20"/>
        <v/>
      </c>
      <c r="D104" s="45" t="str">
        <f t="shared" si="21"/>
        <v/>
      </c>
      <c r="E104" s="45" t="str">
        <f t="shared" si="22"/>
        <v/>
      </c>
      <c r="F104" s="45" t="str">
        <f t="shared" si="23"/>
        <v/>
      </c>
      <c r="G104" s="45" t="str">
        <f t="shared" si="24"/>
        <v/>
      </c>
      <c r="H104" s="45" t="str">
        <f t="shared" si="25"/>
        <v/>
      </c>
      <c r="I104" s="1043"/>
      <c r="J104" s="1045"/>
    </row>
    <row r="105" spans="1:10" ht="25.5" customHeight="1">
      <c r="A105" s="35"/>
      <c r="B105" s="35"/>
      <c r="C105" s="31" t="str">
        <f t="shared" si="20"/>
        <v/>
      </c>
      <c r="D105" s="31" t="str">
        <f t="shared" si="21"/>
        <v/>
      </c>
      <c r="E105" s="31" t="str">
        <f t="shared" si="22"/>
        <v/>
      </c>
      <c r="F105" s="31" t="str">
        <f t="shared" si="23"/>
        <v/>
      </c>
      <c r="G105" s="31" t="str">
        <f t="shared" si="24"/>
        <v/>
      </c>
      <c r="H105" s="31" t="str">
        <f t="shared" si="25"/>
        <v/>
      </c>
      <c r="I105" s="1042">
        <v>2.125</v>
      </c>
      <c r="J105" s="1044">
        <f t="shared" si="19"/>
        <v>52</v>
      </c>
    </row>
    <row r="106" spans="1:10" ht="25.5" customHeight="1" thickBot="1">
      <c r="A106" s="46"/>
      <c r="B106" s="44"/>
      <c r="C106" s="45" t="str">
        <f t="shared" si="20"/>
        <v/>
      </c>
      <c r="D106" s="45" t="str">
        <f t="shared" si="21"/>
        <v/>
      </c>
      <c r="E106" s="45" t="str">
        <f t="shared" si="22"/>
        <v/>
      </c>
      <c r="F106" s="45" t="str">
        <f t="shared" si="23"/>
        <v/>
      </c>
      <c r="G106" s="45" t="str">
        <f t="shared" si="24"/>
        <v/>
      </c>
      <c r="H106" s="45" t="str">
        <f t="shared" si="25"/>
        <v/>
      </c>
      <c r="I106" s="1043"/>
      <c r="J106" s="1045"/>
    </row>
    <row r="107" spans="1:10" ht="25.5" customHeight="1">
      <c r="A107" s="35"/>
      <c r="B107" s="35"/>
      <c r="C107" s="31" t="str">
        <f t="shared" si="20"/>
        <v/>
      </c>
      <c r="D107" s="31" t="str">
        <f t="shared" si="21"/>
        <v/>
      </c>
      <c r="E107" s="31" t="str">
        <f t="shared" si="22"/>
        <v/>
      </c>
      <c r="F107" s="31" t="str">
        <f t="shared" si="23"/>
        <v/>
      </c>
      <c r="G107" s="31" t="str">
        <f t="shared" si="24"/>
        <v/>
      </c>
      <c r="H107" s="31" t="str">
        <f t="shared" si="25"/>
        <v/>
      </c>
      <c r="I107" s="37">
        <v>0</v>
      </c>
      <c r="J107" s="41"/>
    </row>
  </sheetData>
  <mergeCells count="104">
    <mergeCell ref="I105:I106"/>
    <mergeCell ref="J105:J106"/>
    <mergeCell ref="I99:I100"/>
    <mergeCell ref="J99:J100"/>
    <mergeCell ref="I101:I102"/>
    <mergeCell ref="J101:J102"/>
    <mergeCell ref="I79:I80"/>
    <mergeCell ref="J79:J80"/>
    <mergeCell ref="I71:I72"/>
    <mergeCell ref="J71:J72"/>
    <mergeCell ref="I89:I90"/>
    <mergeCell ref="J89:J90"/>
    <mergeCell ref="I81:I82"/>
    <mergeCell ref="J81:J82"/>
    <mergeCell ref="I85:I86"/>
    <mergeCell ref="J85:J86"/>
    <mergeCell ref="I77:I78"/>
    <mergeCell ref="J77:J78"/>
    <mergeCell ref="I91:I92"/>
    <mergeCell ref="J91:J92"/>
    <mergeCell ref="I103:I104"/>
    <mergeCell ref="J103:J104"/>
    <mergeCell ref="I59:I60"/>
    <mergeCell ref="J59:J60"/>
    <mergeCell ref="I61:I62"/>
    <mergeCell ref="J61:J62"/>
    <mergeCell ref="I93:I94"/>
    <mergeCell ref="J93:J94"/>
    <mergeCell ref="I95:I96"/>
    <mergeCell ref="J95:J96"/>
    <mergeCell ref="I97:I98"/>
    <mergeCell ref="J97:J98"/>
    <mergeCell ref="I57:I58"/>
    <mergeCell ref="J57:J58"/>
    <mergeCell ref="I49:I50"/>
    <mergeCell ref="J49:J50"/>
    <mergeCell ref="I69:I70"/>
    <mergeCell ref="J69:J70"/>
    <mergeCell ref="I55:I56"/>
    <mergeCell ref="J55:J56"/>
    <mergeCell ref="I87:I88"/>
    <mergeCell ref="J87:J88"/>
    <mergeCell ref="I63:I64"/>
    <mergeCell ref="J63:J64"/>
    <mergeCell ref="I67:I68"/>
    <mergeCell ref="J67:J68"/>
    <mergeCell ref="I65:I66"/>
    <mergeCell ref="J65:J66"/>
    <mergeCell ref="I83:I84"/>
    <mergeCell ref="J83:J84"/>
    <mergeCell ref="I75:I76"/>
    <mergeCell ref="J75:J76"/>
    <mergeCell ref="I73:I74"/>
    <mergeCell ref="J73:J74"/>
    <mergeCell ref="I53:I54"/>
    <mergeCell ref="J53:J54"/>
    <mergeCell ref="I51:I52"/>
    <mergeCell ref="J51:J52"/>
    <mergeCell ref="I39:I40"/>
    <mergeCell ref="J39:J40"/>
    <mergeCell ref="I23:I24"/>
    <mergeCell ref="J23:J24"/>
    <mergeCell ref="I27:I28"/>
    <mergeCell ref="J27:J28"/>
    <mergeCell ref="I25:I26"/>
    <mergeCell ref="J25:J26"/>
    <mergeCell ref="I31:I32"/>
    <mergeCell ref="J31:J32"/>
    <mergeCell ref="I41:I42"/>
    <mergeCell ref="J41:J42"/>
    <mergeCell ref="I47:I48"/>
    <mergeCell ref="J47:J48"/>
    <mergeCell ref="I33:I34"/>
    <mergeCell ref="J33:J34"/>
    <mergeCell ref="I43:I44"/>
    <mergeCell ref="J43:J44"/>
    <mergeCell ref="I45:I46"/>
    <mergeCell ref="J45:J46"/>
    <mergeCell ref="I37:I38"/>
    <mergeCell ref="J37:J38"/>
    <mergeCell ref="I35:I36"/>
    <mergeCell ref="J35:J36"/>
    <mergeCell ref="I3:I4"/>
    <mergeCell ref="J3:J4"/>
    <mergeCell ref="I5:I6"/>
    <mergeCell ref="J5:J6"/>
    <mergeCell ref="I7:I8"/>
    <mergeCell ref="J7:J8"/>
    <mergeCell ref="I9:I10"/>
    <mergeCell ref="J9:J10"/>
    <mergeCell ref="I17:I18"/>
    <mergeCell ref="J17:J18"/>
    <mergeCell ref="I15:I16"/>
    <mergeCell ref="J15:J16"/>
    <mergeCell ref="I11:I12"/>
    <mergeCell ref="J11:J12"/>
    <mergeCell ref="I13:I14"/>
    <mergeCell ref="J13:J14"/>
    <mergeCell ref="I21:I22"/>
    <mergeCell ref="J21:J22"/>
    <mergeCell ref="I29:I30"/>
    <mergeCell ref="J29:J30"/>
    <mergeCell ref="I19:I20"/>
    <mergeCell ref="J19:J20"/>
  </mergeCells>
  <phoneticPr fontId="42" type="noConversion"/>
  <printOptions gridLines="1"/>
  <pageMargins left="0.27559055118110237" right="0.27559055118110237" top="0.9055118110236221" bottom="0.47244094488188981" header="0.43307086614173229" footer="0.27559055118110237"/>
  <pageSetup paperSize="9" orientation="portrait" r:id="rId1"/>
  <headerFooter alignWithMargins="0">
    <oddHeader>&amp;L&amp;"Arial,Gras"&amp;12COURSE DE BARQUES&amp;R&amp;"Arial,Gras"&amp;12FFJSN LIGUE RHONE ALPES COMMISSION DE SAUVETAGE</oddHeader>
    <oddFooter>&amp;L&amp;8&amp;D     &amp;T&amp;C&amp;8page   &amp;P&amp;R&amp;6P GALLET</oddFooter>
  </headerFooter>
  <colBreaks count="1" manualBreakCount="1">
    <brk id="10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>
    <tabColor rgb="FFFF0000"/>
  </sheetPr>
  <dimension ref="A1:AA87"/>
  <sheetViews>
    <sheetView showZeros="0" zoomScaleSheetLayoutView="106" workbookViewId="0">
      <selection activeCell="P73" sqref="P73"/>
    </sheetView>
  </sheetViews>
  <sheetFormatPr baseColWidth="10" defaultColWidth="11.44140625" defaultRowHeight="12" customHeight="1"/>
  <cols>
    <col min="1" max="1" width="6.77734375" style="269" customWidth="1"/>
    <col min="2" max="2" width="6.77734375" style="244" customWidth="1"/>
    <col min="3" max="3" width="23.77734375" style="244" customWidth="1"/>
    <col min="4" max="4" width="6.77734375" style="270" customWidth="1"/>
    <col min="5" max="5" width="23.77734375" style="271" customWidth="1"/>
    <col min="6" max="6" width="6.77734375" style="270" customWidth="1"/>
    <col min="7" max="7" width="11.77734375" style="242" customWidth="1"/>
    <col min="8" max="8" width="11.77734375" style="272" customWidth="1"/>
    <col min="9" max="10" width="9.21875" style="295" customWidth="1"/>
    <col min="11" max="11" width="9.21875" style="296" customWidth="1"/>
    <col min="12" max="12" width="6.21875" style="357" customWidth="1"/>
    <col min="13" max="13" width="10.77734375" style="358" customWidth="1"/>
    <col min="14" max="14" width="11.44140625" style="243"/>
    <col min="15" max="15" width="11.44140625" style="241"/>
    <col min="16" max="16" width="13.44140625" style="242" customWidth="1"/>
    <col min="17" max="16384" width="11.44140625" style="242"/>
  </cols>
  <sheetData>
    <row r="1" spans="1:27" ht="25.05" customHeight="1">
      <c r="A1" s="946" t="str">
        <f ca="1">MID(CELL("filename",$A$1),FIND("]",CELL("filename",$A$1))+1,32)&amp;" "&amp;AN</f>
        <v>Trame M 2026</v>
      </c>
      <c r="B1" s="947"/>
      <c r="C1" s="947"/>
      <c r="D1" s="947"/>
      <c r="E1" s="947"/>
      <c r="F1" s="947"/>
      <c r="G1" s="947"/>
      <c r="H1" s="947"/>
      <c r="I1" s="947"/>
      <c r="J1" s="947"/>
      <c r="K1" s="947"/>
      <c r="L1" s="947"/>
      <c r="M1" s="948"/>
      <c r="N1" s="240"/>
    </row>
    <row r="2" spans="1:27" ht="15" customHeight="1" thickBot="1">
      <c r="A2" s="274" t="s">
        <v>666</v>
      </c>
      <c r="B2" s="275" t="s">
        <v>667</v>
      </c>
      <c r="C2" s="275" t="s">
        <v>668</v>
      </c>
      <c r="D2" s="275" t="s">
        <v>669</v>
      </c>
      <c r="E2" s="275" t="s">
        <v>670</v>
      </c>
      <c r="F2" s="275" t="s">
        <v>671</v>
      </c>
      <c r="G2" s="275" t="s">
        <v>672</v>
      </c>
      <c r="H2" s="275" t="s">
        <v>673</v>
      </c>
      <c r="I2" s="280" t="s">
        <v>674</v>
      </c>
      <c r="J2" s="281" t="s">
        <v>675</v>
      </c>
      <c r="K2" s="408" t="s">
        <v>676</v>
      </c>
      <c r="L2" s="409" t="s">
        <v>557</v>
      </c>
      <c r="M2" s="407" t="s">
        <v>630</v>
      </c>
      <c r="N2" s="240"/>
    </row>
    <row r="3" spans="1:27" s="245" customFormat="1" ht="20.100000000000001" customHeight="1">
      <c r="A3" s="943" t="s">
        <v>515</v>
      </c>
      <c r="B3" s="944"/>
      <c r="C3" s="944"/>
      <c r="D3" s="944"/>
      <c r="E3" s="944"/>
      <c r="F3" s="944"/>
      <c r="G3" s="944"/>
      <c r="H3" s="944"/>
      <c r="I3" s="944"/>
      <c r="J3" s="944"/>
      <c r="K3" s="944"/>
      <c r="L3" s="944"/>
      <c r="M3" s="945"/>
      <c r="N3" s="243"/>
      <c r="O3" s="273"/>
    </row>
    <row r="4" spans="1:27" ht="13.05" customHeight="1">
      <c r="A4" s="247"/>
      <c r="B4" s="248"/>
      <c r="C4" s="259" t="str">
        <f t="shared" ref="C4:C13" si="0">IF($A4="","",VLOOKUP($A4,licbarque97,3))</f>
        <v/>
      </c>
      <c r="D4" s="259" t="str">
        <f t="shared" ref="D4:D13" si="1">IF(A4="","",VLOOKUP(A4,licbarque97,6))</f>
        <v/>
      </c>
      <c r="E4" s="259" t="str">
        <f t="shared" ref="E4:E13" si="2">IF($B4="","",VLOOKUP($B4,licbarque97,3))</f>
        <v/>
      </c>
      <c r="F4" s="259" t="str">
        <f t="shared" ref="F4:F13" si="3">IF(B4="","",VLOOKUP(B4,licbarque97,6))</f>
        <v/>
      </c>
      <c r="G4" s="259" t="str">
        <f t="shared" ref="G4:H13" si="4">IF(A4="","",VLOOKUP(A4,licbarque97,5))</f>
        <v/>
      </c>
      <c r="H4" s="266" t="str">
        <f t="shared" si="4"/>
        <v/>
      </c>
      <c r="I4" s="283"/>
      <c r="J4" s="284"/>
      <c r="K4" s="378"/>
      <c r="L4" s="385" t="str">
        <f>IF($K4="","",RANK($K4,$K$4:$K$13))</f>
        <v/>
      </c>
      <c r="M4" s="404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5" spans="1:27" ht="13.05" customHeight="1">
      <c r="A5" s="249"/>
      <c r="B5" s="250"/>
      <c r="C5" s="260" t="str">
        <f t="shared" si="0"/>
        <v/>
      </c>
      <c r="D5" s="260" t="str">
        <f t="shared" si="1"/>
        <v/>
      </c>
      <c r="E5" s="260" t="str">
        <f t="shared" si="2"/>
        <v/>
      </c>
      <c r="F5" s="260" t="str">
        <f t="shared" si="3"/>
        <v/>
      </c>
      <c r="G5" s="260" t="str">
        <f t="shared" si="4"/>
        <v/>
      </c>
      <c r="H5" s="264" t="str">
        <f t="shared" si="4"/>
        <v/>
      </c>
      <c r="I5" s="285"/>
      <c r="J5" s="286"/>
      <c r="K5" s="379"/>
      <c r="L5" s="386" t="str">
        <f t="shared" ref="L5:L13" si="5">IF($K5="","",RANK($K5,$K$4:$K$13))</f>
        <v/>
      </c>
      <c r="M5" s="405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</row>
    <row r="6" spans="1:27" ht="13.05" customHeight="1">
      <c r="A6" s="249"/>
      <c r="B6" s="250"/>
      <c r="C6" s="260" t="str">
        <f t="shared" si="0"/>
        <v/>
      </c>
      <c r="D6" s="260" t="str">
        <f t="shared" si="1"/>
        <v/>
      </c>
      <c r="E6" s="260" t="str">
        <f t="shared" si="2"/>
        <v/>
      </c>
      <c r="F6" s="260" t="str">
        <f t="shared" si="3"/>
        <v/>
      </c>
      <c r="G6" s="260" t="str">
        <f t="shared" si="4"/>
        <v/>
      </c>
      <c r="H6" s="264" t="str">
        <f t="shared" si="4"/>
        <v/>
      </c>
      <c r="I6" s="285"/>
      <c r="J6" s="286"/>
      <c r="K6" s="379"/>
      <c r="L6" s="386" t="str">
        <f t="shared" si="5"/>
        <v/>
      </c>
      <c r="M6" s="405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</row>
    <row r="7" spans="1:27" ht="13.05" customHeight="1">
      <c r="A7" s="249"/>
      <c r="B7" s="250"/>
      <c r="C7" s="260" t="str">
        <f t="shared" si="0"/>
        <v/>
      </c>
      <c r="D7" s="260" t="str">
        <f t="shared" si="1"/>
        <v/>
      </c>
      <c r="E7" s="260" t="str">
        <f t="shared" si="2"/>
        <v/>
      </c>
      <c r="F7" s="260" t="str">
        <f t="shared" si="3"/>
        <v/>
      </c>
      <c r="G7" s="260" t="str">
        <f t="shared" si="4"/>
        <v/>
      </c>
      <c r="H7" s="264" t="str">
        <f t="shared" si="4"/>
        <v/>
      </c>
      <c r="I7" s="285"/>
      <c r="J7" s="286"/>
      <c r="K7" s="379"/>
      <c r="L7" s="386" t="str">
        <f t="shared" si="5"/>
        <v/>
      </c>
      <c r="M7" s="405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</row>
    <row r="8" spans="1:27" ht="13.05" customHeight="1">
      <c r="A8" s="249"/>
      <c r="B8" s="250"/>
      <c r="C8" s="260" t="str">
        <f t="shared" si="0"/>
        <v/>
      </c>
      <c r="D8" s="260" t="str">
        <f t="shared" si="1"/>
        <v/>
      </c>
      <c r="E8" s="260" t="str">
        <f t="shared" si="2"/>
        <v/>
      </c>
      <c r="F8" s="260" t="str">
        <f t="shared" si="3"/>
        <v/>
      </c>
      <c r="G8" s="260" t="str">
        <f t="shared" si="4"/>
        <v/>
      </c>
      <c r="H8" s="264" t="str">
        <f t="shared" si="4"/>
        <v/>
      </c>
      <c r="I8" s="285"/>
      <c r="J8" s="286"/>
      <c r="K8" s="379"/>
      <c r="L8" s="386" t="str">
        <f t="shared" si="5"/>
        <v/>
      </c>
      <c r="M8" s="405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</row>
    <row r="9" spans="1:27" ht="13.05" customHeight="1">
      <c r="A9" s="249"/>
      <c r="B9" s="250"/>
      <c r="C9" s="260" t="str">
        <f t="shared" si="0"/>
        <v/>
      </c>
      <c r="D9" s="260" t="str">
        <f t="shared" si="1"/>
        <v/>
      </c>
      <c r="E9" s="260" t="str">
        <f t="shared" si="2"/>
        <v/>
      </c>
      <c r="F9" s="260" t="str">
        <f t="shared" si="3"/>
        <v/>
      </c>
      <c r="G9" s="260" t="str">
        <f t="shared" si="4"/>
        <v/>
      </c>
      <c r="H9" s="264" t="str">
        <f t="shared" si="4"/>
        <v/>
      </c>
      <c r="I9" s="285"/>
      <c r="J9" s="286"/>
      <c r="K9" s="379"/>
      <c r="L9" s="386" t="str">
        <f t="shared" si="5"/>
        <v/>
      </c>
      <c r="M9" s="405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</row>
    <row r="10" spans="1:27" ht="13.05" customHeight="1">
      <c r="A10" s="249"/>
      <c r="B10" s="250"/>
      <c r="C10" s="260" t="str">
        <f t="shared" si="0"/>
        <v/>
      </c>
      <c r="D10" s="260" t="str">
        <f t="shared" si="1"/>
        <v/>
      </c>
      <c r="E10" s="260" t="str">
        <f t="shared" si="2"/>
        <v/>
      </c>
      <c r="F10" s="260" t="str">
        <f t="shared" si="3"/>
        <v/>
      </c>
      <c r="G10" s="260" t="str">
        <f t="shared" si="4"/>
        <v/>
      </c>
      <c r="H10" s="264" t="str">
        <f t="shared" si="4"/>
        <v/>
      </c>
      <c r="I10" s="285"/>
      <c r="J10" s="286"/>
      <c r="K10" s="379"/>
      <c r="L10" s="386" t="str">
        <f t="shared" si="5"/>
        <v/>
      </c>
      <c r="M10" s="405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</row>
    <row r="11" spans="1:27" ht="13.05" customHeight="1">
      <c r="A11" s="249"/>
      <c r="B11" s="250"/>
      <c r="C11" s="260" t="str">
        <f t="shared" si="0"/>
        <v/>
      </c>
      <c r="D11" s="260" t="str">
        <f t="shared" si="1"/>
        <v/>
      </c>
      <c r="E11" s="260" t="str">
        <f t="shared" si="2"/>
        <v/>
      </c>
      <c r="F11" s="260" t="str">
        <f t="shared" si="3"/>
        <v/>
      </c>
      <c r="G11" s="260" t="str">
        <f t="shared" si="4"/>
        <v/>
      </c>
      <c r="H11" s="264" t="str">
        <f t="shared" si="4"/>
        <v/>
      </c>
      <c r="I11" s="285"/>
      <c r="J11" s="286"/>
      <c r="K11" s="379"/>
      <c r="L11" s="386" t="str">
        <f t="shared" si="5"/>
        <v/>
      </c>
      <c r="M11" s="405"/>
    </row>
    <row r="12" spans="1:27" ht="13.05" customHeight="1">
      <c r="A12" s="249"/>
      <c r="B12" s="250"/>
      <c r="C12" s="260" t="str">
        <f t="shared" si="0"/>
        <v/>
      </c>
      <c r="D12" s="260" t="str">
        <f t="shared" si="1"/>
        <v/>
      </c>
      <c r="E12" s="260" t="str">
        <f t="shared" si="2"/>
        <v/>
      </c>
      <c r="F12" s="260" t="str">
        <f t="shared" si="3"/>
        <v/>
      </c>
      <c r="G12" s="260" t="str">
        <f t="shared" si="4"/>
        <v/>
      </c>
      <c r="H12" s="264" t="str">
        <f t="shared" si="4"/>
        <v/>
      </c>
      <c r="I12" s="285"/>
      <c r="J12" s="286"/>
      <c r="K12" s="379"/>
      <c r="L12" s="386" t="str">
        <f t="shared" si="5"/>
        <v/>
      </c>
      <c r="M12" s="405"/>
    </row>
    <row r="13" spans="1:27" ht="13.05" customHeight="1" thickBot="1">
      <c r="A13" s="252"/>
      <c r="B13" s="253"/>
      <c r="C13" s="261" t="str">
        <f t="shared" si="0"/>
        <v/>
      </c>
      <c r="D13" s="261" t="str">
        <f t="shared" si="1"/>
        <v/>
      </c>
      <c r="E13" s="261" t="str">
        <f t="shared" si="2"/>
        <v/>
      </c>
      <c r="F13" s="261" t="str">
        <f t="shared" si="3"/>
        <v/>
      </c>
      <c r="G13" s="261" t="str">
        <f t="shared" si="4"/>
        <v/>
      </c>
      <c r="H13" s="276" t="str">
        <f t="shared" si="4"/>
        <v/>
      </c>
      <c r="I13" s="287"/>
      <c r="J13" s="288"/>
      <c r="K13" s="380"/>
      <c r="L13" s="387" t="str">
        <f t="shared" si="5"/>
        <v/>
      </c>
      <c r="M13" s="406"/>
    </row>
    <row r="14" spans="1:27" s="245" customFormat="1" ht="20.100000000000001" customHeight="1">
      <c r="A14" s="943" t="s">
        <v>508</v>
      </c>
      <c r="B14" s="944"/>
      <c r="C14" s="944"/>
      <c r="D14" s="944"/>
      <c r="E14" s="944"/>
      <c r="F14" s="944"/>
      <c r="G14" s="944"/>
      <c r="H14" s="944"/>
      <c r="I14" s="944"/>
      <c r="J14" s="944"/>
      <c r="K14" s="944"/>
      <c r="L14" s="944"/>
      <c r="M14" s="945"/>
      <c r="N14" s="243"/>
      <c r="O14" s="273"/>
    </row>
    <row r="15" spans="1:27" ht="13.05" customHeight="1">
      <c r="A15" s="247"/>
      <c r="B15" s="248"/>
      <c r="C15" s="259" t="str">
        <f t="shared" ref="C15:C35" si="6">IF($A15="","",VLOOKUP($A15,licbarque97,3))</f>
        <v/>
      </c>
      <c r="D15" s="259" t="str">
        <f t="shared" ref="D15:D26" si="7">IF(A15="","",VLOOKUP(A15,licbarque97,6))</f>
        <v/>
      </c>
      <c r="E15" s="259" t="str">
        <f t="shared" ref="E15:E35" si="8">IF($B15="","",VLOOKUP($B15,licbarque97,3))</f>
        <v/>
      </c>
      <c r="F15" s="259" t="str">
        <f t="shared" ref="F15:F26" si="9">IF(B15="","",VLOOKUP(B15,licbarque97,6))</f>
        <v/>
      </c>
      <c r="G15" s="259" t="str">
        <f t="shared" ref="G15:H26" si="10">IF(A15="","",VLOOKUP(A15,licbarque97,5))</f>
        <v/>
      </c>
      <c r="H15" s="266" t="str">
        <f t="shared" si="10"/>
        <v/>
      </c>
      <c r="I15" s="283"/>
      <c r="J15" s="284"/>
      <c r="K15" s="381"/>
      <c r="L15" s="388" t="str">
        <f>IF($K15="","",RANK($K15,$K$15:$K$26))</f>
        <v/>
      </c>
      <c r="M15" s="404"/>
    </row>
    <row r="16" spans="1:27" ht="13.05" customHeight="1">
      <c r="A16" s="249"/>
      <c r="B16" s="250"/>
      <c r="C16" s="260" t="str">
        <f t="shared" si="6"/>
        <v/>
      </c>
      <c r="D16" s="260" t="str">
        <f t="shared" si="7"/>
        <v/>
      </c>
      <c r="E16" s="260" t="str">
        <f t="shared" si="8"/>
        <v/>
      </c>
      <c r="F16" s="260" t="str">
        <f t="shared" si="9"/>
        <v/>
      </c>
      <c r="G16" s="260" t="str">
        <f t="shared" si="10"/>
        <v/>
      </c>
      <c r="H16" s="264" t="str">
        <f t="shared" si="10"/>
        <v/>
      </c>
      <c r="I16" s="285"/>
      <c r="J16" s="286"/>
      <c r="K16" s="382"/>
      <c r="L16" s="389" t="str">
        <f t="shared" ref="L16:L26" si="11">IF($K16="","",RANK($K16,$K$15:$K$26))</f>
        <v/>
      </c>
      <c r="M16" s="405"/>
    </row>
    <row r="17" spans="1:15" ht="13.05" customHeight="1">
      <c r="A17" s="249"/>
      <c r="B17" s="250"/>
      <c r="C17" s="260" t="str">
        <f t="shared" si="6"/>
        <v/>
      </c>
      <c r="D17" s="260" t="str">
        <f t="shared" si="7"/>
        <v/>
      </c>
      <c r="E17" s="260" t="str">
        <f t="shared" si="8"/>
        <v/>
      </c>
      <c r="F17" s="260" t="str">
        <f t="shared" si="9"/>
        <v/>
      </c>
      <c r="G17" s="260" t="str">
        <f t="shared" si="10"/>
        <v/>
      </c>
      <c r="H17" s="264" t="str">
        <f t="shared" si="10"/>
        <v/>
      </c>
      <c r="I17" s="285"/>
      <c r="J17" s="286"/>
      <c r="K17" s="382"/>
      <c r="L17" s="389" t="str">
        <f t="shared" si="11"/>
        <v/>
      </c>
      <c r="M17" s="405"/>
    </row>
    <row r="18" spans="1:15" ht="13.05" customHeight="1">
      <c r="A18" s="249"/>
      <c r="B18" s="250"/>
      <c r="C18" s="260" t="str">
        <f t="shared" si="6"/>
        <v/>
      </c>
      <c r="D18" s="260" t="str">
        <f t="shared" si="7"/>
        <v/>
      </c>
      <c r="E18" s="260" t="str">
        <f t="shared" si="8"/>
        <v/>
      </c>
      <c r="F18" s="260" t="str">
        <f t="shared" si="9"/>
        <v/>
      </c>
      <c r="G18" s="260" t="str">
        <f t="shared" si="10"/>
        <v/>
      </c>
      <c r="H18" s="264" t="str">
        <f t="shared" si="10"/>
        <v/>
      </c>
      <c r="I18" s="285"/>
      <c r="J18" s="286"/>
      <c r="K18" s="382"/>
      <c r="L18" s="389" t="str">
        <f t="shared" si="11"/>
        <v/>
      </c>
      <c r="M18" s="405"/>
    </row>
    <row r="19" spans="1:15" ht="13.05" customHeight="1">
      <c r="A19" s="249"/>
      <c r="B19" s="250"/>
      <c r="C19" s="260" t="str">
        <f t="shared" si="6"/>
        <v/>
      </c>
      <c r="D19" s="260" t="str">
        <f t="shared" si="7"/>
        <v/>
      </c>
      <c r="E19" s="260" t="str">
        <f t="shared" si="8"/>
        <v/>
      </c>
      <c r="F19" s="260" t="str">
        <f t="shared" si="9"/>
        <v/>
      </c>
      <c r="G19" s="260" t="str">
        <f t="shared" si="10"/>
        <v/>
      </c>
      <c r="H19" s="264" t="str">
        <f t="shared" si="10"/>
        <v/>
      </c>
      <c r="I19" s="285"/>
      <c r="J19" s="286"/>
      <c r="K19" s="382"/>
      <c r="L19" s="389" t="str">
        <f t="shared" si="11"/>
        <v/>
      </c>
      <c r="M19" s="405"/>
    </row>
    <row r="20" spans="1:15" ht="13.05" customHeight="1">
      <c r="A20" s="249"/>
      <c r="B20" s="250"/>
      <c r="C20" s="260" t="str">
        <f t="shared" si="6"/>
        <v/>
      </c>
      <c r="D20" s="260" t="str">
        <f t="shared" si="7"/>
        <v/>
      </c>
      <c r="E20" s="260" t="str">
        <f t="shared" si="8"/>
        <v/>
      </c>
      <c r="F20" s="260" t="str">
        <f t="shared" si="9"/>
        <v/>
      </c>
      <c r="G20" s="260" t="str">
        <f t="shared" si="10"/>
        <v/>
      </c>
      <c r="H20" s="264" t="str">
        <f t="shared" si="10"/>
        <v/>
      </c>
      <c r="I20" s="285"/>
      <c r="J20" s="286"/>
      <c r="K20" s="382"/>
      <c r="L20" s="389" t="str">
        <f t="shared" si="11"/>
        <v/>
      </c>
      <c r="M20" s="405"/>
    </row>
    <row r="21" spans="1:15" ht="13.05" customHeight="1">
      <c r="A21" s="249"/>
      <c r="B21" s="250"/>
      <c r="C21" s="250" t="str">
        <f t="shared" si="6"/>
        <v/>
      </c>
      <c r="D21" s="250" t="str">
        <f t="shared" si="7"/>
        <v/>
      </c>
      <c r="E21" s="250" t="str">
        <f t="shared" si="8"/>
        <v/>
      </c>
      <c r="F21" s="250" t="str">
        <f t="shared" si="9"/>
        <v/>
      </c>
      <c r="G21" s="250" t="str">
        <f t="shared" si="10"/>
        <v/>
      </c>
      <c r="H21" s="251" t="str">
        <f t="shared" si="10"/>
        <v/>
      </c>
      <c r="I21" s="289"/>
      <c r="J21" s="290"/>
      <c r="K21" s="382"/>
      <c r="L21" s="392" t="str">
        <f t="shared" si="11"/>
        <v/>
      </c>
      <c r="M21" s="411"/>
    </row>
    <row r="22" spans="1:15" ht="13.05" customHeight="1">
      <c r="A22" s="249"/>
      <c r="B22" s="250"/>
      <c r="C22" s="260" t="str">
        <f t="shared" si="6"/>
        <v/>
      </c>
      <c r="D22" s="260" t="str">
        <f t="shared" si="7"/>
        <v/>
      </c>
      <c r="E22" s="260" t="str">
        <f t="shared" si="8"/>
        <v/>
      </c>
      <c r="F22" s="260" t="str">
        <f t="shared" si="9"/>
        <v/>
      </c>
      <c r="G22" s="260" t="str">
        <f t="shared" si="10"/>
        <v/>
      </c>
      <c r="H22" s="264" t="str">
        <f t="shared" si="10"/>
        <v/>
      </c>
      <c r="I22" s="285"/>
      <c r="J22" s="286"/>
      <c r="K22" s="382"/>
      <c r="L22" s="389" t="str">
        <f t="shared" si="11"/>
        <v/>
      </c>
      <c r="M22" s="405"/>
    </row>
    <row r="23" spans="1:15" ht="13.05" customHeight="1">
      <c r="A23" s="249"/>
      <c r="B23" s="250"/>
      <c r="C23" s="260" t="str">
        <f t="shared" si="6"/>
        <v/>
      </c>
      <c r="D23" s="260" t="str">
        <f t="shared" si="7"/>
        <v/>
      </c>
      <c r="E23" s="260" t="str">
        <f t="shared" si="8"/>
        <v/>
      </c>
      <c r="F23" s="260" t="str">
        <f t="shared" si="9"/>
        <v/>
      </c>
      <c r="G23" s="260" t="str">
        <f t="shared" si="10"/>
        <v/>
      </c>
      <c r="H23" s="264" t="str">
        <f t="shared" si="10"/>
        <v/>
      </c>
      <c r="I23" s="285"/>
      <c r="J23" s="286"/>
      <c r="K23" s="382"/>
      <c r="L23" s="389" t="str">
        <f t="shared" si="11"/>
        <v/>
      </c>
      <c r="M23" s="405"/>
    </row>
    <row r="24" spans="1:15" ht="13.05" customHeight="1">
      <c r="A24" s="249"/>
      <c r="B24" s="250"/>
      <c r="C24" s="260" t="str">
        <f t="shared" si="6"/>
        <v/>
      </c>
      <c r="D24" s="260" t="str">
        <f t="shared" si="7"/>
        <v/>
      </c>
      <c r="E24" s="260" t="str">
        <f t="shared" si="8"/>
        <v/>
      </c>
      <c r="F24" s="260" t="str">
        <f t="shared" si="9"/>
        <v/>
      </c>
      <c r="G24" s="260" t="str">
        <f t="shared" si="10"/>
        <v/>
      </c>
      <c r="H24" s="264" t="str">
        <f t="shared" si="10"/>
        <v/>
      </c>
      <c r="I24" s="285"/>
      <c r="J24" s="286"/>
      <c r="K24" s="382"/>
      <c r="L24" s="389" t="str">
        <f t="shared" si="11"/>
        <v/>
      </c>
      <c r="M24" s="405"/>
    </row>
    <row r="25" spans="1:15" ht="13.05" customHeight="1">
      <c r="A25" s="249"/>
      <c r="B25" s="250"/>
      <c r="C25" s="260" t="str">
        <f t="shared" si="6"/>
        <v/>
      </c>
      <c r="D25" s="260" t="str">
        <f t="shared" si="7"/>
        <v/>
      </c>
      <c r="E25" s="260" t="str">
        <f t="shared" si="8"/>
        <v/>
      </c>
      <c r="F25" s="260" t="str">
        <f t="shared" si="9"/>
        <v/>
      </c>
      <c r="G25" s="260" t="str">
        <f t="shared" si="10"/>
        <v/>
      </c>
      <c r="H25" s="264" t="str">
        <f t="shared" si="10"/>
        <v/>
      </c>
      <c r="I25" s="285"/>
      <c r="J25" s="286"/>
      <c r="K25" s="382"/>
      <c r="L25" s="389" t="str">
        <f t="shared" si="11"/>
        <v/>
      </c>
      <c r="M25" s="405"/>
    </row>
    <row r="26" spans="1:15" ht="13.05" customHeight="1" thickBot="1">
      <c r="A26" s="257"/>
      <c r="B26" s="258"/>
      <c r="C26" s="262" t="str">
        <f t="shared" si="6"/>
        <v/>
      </c>
      <c r="D26" s="262" t="str">
        <f t="shared" si="7"/>
        <v/>
      </c>
      <c r="E26" s="262" t="str">
        <f t="shared" si="8"/>
        <v/>
      </c>
      <c r="F26" s="262" t="str">
        <f t="shared" si="9"/>
        <v/>
      </c>
      <c r="G26" s="262" t="str">
        <f t="shared" si="10"/>
        <v/>
      </c>
      <c r="H26" s="277" t="str">
        <f t="shared" si="10"/>
        <v/>
      </c>
      <c r="I26" s="287"/>
      <c r="J26" s="288"/>
      <c r="K26" s="383"/>
      <c r="L26" s="390" t="str">
        <f t="shared" si="11"/>
        <v/>
      </c>
      <c r="M26" s="410"/>
    </row>
    <row r="27" spans="1:15" s="245" customFormat="1" ht="20.100000000000001" customHeight="1">
      <c r="A27" s="943" t="s">
        <v>509</v>
      </c>
      <c r="B27" s="944"/>
      <c r="C27" s="944"/>
      <c r="D27" s="944"/>
      <c r="E27" s="944"/>
      <c r="F27" s="944"/>
      <c r="G27" s="944"/>
      <c r="H27" s="944"/>
      <c r="I27" s="944"/>
      <c r="J27" s="944"/>
      <c r="K27" s="944"/>
      <c r="L27" s="944"/>
      <c r="M27" s="945"/>
      <c r="N27" s="243"/>
      <c r="O27" s="273"/>
    </row>
    <row r="28" spans="1:15" ht="13.05" customHeight="1">
      <c r="A28" s="249"/>
      <c r="B28" s="250"/>
      <c r="C28" s="260" t="str">
        <f t="shared" si="6"/>
        <v/>
      </c>
      <c r="D28" s="260" t="str">
        <f t="shared" ref="D28:D35" si="12">IF(A28="","",VLOOKUP(A28,licbarque97,6))</f>
        <v/>
      </c>
      <c r="E28" s="260" t="str">
        <f t="shared" si="8"/>
        <v/>
      </c>
      <c r="F28" s="260" t="str">
        <f t="shared" ref="F28:F35" si="13">IF(B28="","",VLOOKUP(B28,licbarque97,6))</f>
        <v/>
      </c>
      <c r="G28" s="260" t="str">
        <f t="shared" ref="G28:H35" si="14">IF(A28="","",VLOOKUP(A28,licbarque97,5))</f>
        <v/>
      </c>
      <c r="H28" s="264" t="str">
        <f t="shared" si="14"/>
        <v/>
      </c>
      <c r="I28" s="283"/>
      <c r="J28" s="284"/>
      <c r="K28" s="382"/>
      <c r="L28" s="389" t="str">
        <f>IF($K28="","",RANK($K28,$K$28:$K$35))</f>
        <v/>
      </c>
      <c r="M28" s="405"/>
    </row>
    <row r="29" spans="1:15" ht="13.05" customHeight="1">
      <c r="A29" s="249"/>
      <c r="B29" s="250"/>
      <c r="C29" s="260" t="str">
        <f t="shared" si="6"/>
        <v/>
      </c>
      <c r="D29" s="260" t="str">
        <f t="shared" si="12"/>
        <v/>
      </c>
      <c r="E29" s="260" t="str">
        <f t="shared" si="8"/>
        <v/>
      </c>
      <c r="F29" s="260" t="str">
        <f t="shared" si="13"/>
        <v/>
      </c>
      <c r="G29" s="260" t="str">
        <f t="shared" si="14"/>
        <v/>
      </c>
      <c r="H29" s="264" t="str">
        <f t="shared" si="14"/>
        <v/>
      </c>
      <c r="I29" s="285"/>
      <c r="J29" s="286"/>
      <c r="K29" s="382"/>
      <c r="L29" s="389" t="str">
        <f t="shared" ref="L29:L35" si="15">IF($K29="","",RANK($K29,$K$28:$K$35))</f>
        <v/>
      </c>
      <c r="M29" s="405"/>
    </row>
    <row r="30" spans="1:15" ht="13.05" customHeight="1">
      <c r="A30" s="249"/>
      <c r="B30" s="250"/>
      <c r="C30" s="260" t="str">
        <f t="shared" si="6"/>
        <v/>
      </c>
      <c r="D30" s="260" t="str">
        <f t="shared" si="12"/>
        <v/>
      </c>
      <c r="E30" s="260" t="str">
        <f t="shared" si="8"/>
        <v/>
      </c>
      <c r="F30" s="260" t="str">
        <f t="shared" si="13"/>
        <v/>
      </c>
      <c r="G30" s="260" t="str">
        <f t="shared" si="14"/>
        <v/>
      </c>
      <c r="H30" s="264" t="str">
        <f t="shared" si="14"/>
        <v/>
      </c>
      <c r="I30" s="285"/>
      <c r="J30" s="286"/>
      <c r="K30" s="382"/>
      <c r="L30" s="389" t="str">
        <f t="shared" si="15"/>
        <v/>
      </c>
      <c r="M30" s="405"/>
    </row>
    <row r="31" spans="1:15" ht="13.05" customHeight="1">
      <c r="A31" s="249"/>
      <c r="B31" s="250"/>
      <c r="C31" s="260" t="str">
        <f t="shared" si="6"/>
        <v/>
      </c>
      <c r="D31" s="260" t="str">
        <f t="shared" si="12"/>
        <v/>
      </c>
      <c r="E31" s="260" t="str">
        <f t="shared" si="8"/>
        <v/>
      </c>
      <c r="F31" s="260" t="str">
        <f t="shared" si="13"/>
        <v/>
      </c>
      <c r="G31" s="260" t="str">
        <f t="shared" si="14"/>
        <v/>
      </c>
      <c r="H31" s="264" t="str">
        <f t="shared" si="14"/>
        <v/>
      </c>
      <c r="I31" s="285"/>
      <c r="J31" s="286"/>
      <c r="K31" s="382"/>
      <c r="L31" s="389" t="str">
        <f t="shared" si="15"/>
        <v/>
      </c>
      <c r="M31" s="405"/>
    </row>
    <row r="32" spans="1:15" ht="13.05" customHeight="1">
      <c r="A32" s="249"/>
      <c r="B32" s="250"/>
      <c r="C32" s="260" t="str">
        <f t="shared" si="6"/>
        <v/>
      </c>
      <c r="D32" s="260" t="str">
        <f t="shared" si="12"/>
        <v/>
      </c>
      <c r="E32" s="260" t="str">
        <f t="shared" si="8"/>
        <v/>
      </c>
      <c r="F32" s="260" t="str">
        <f t="shared" si="13"/>
        <v/>
      </c>
      <c r="G32" s="260" t="str">
        <f t="shared" si="14"/>
        <v/>
      </c>
      <c r="H32" s="264" t="str">
        <f t="shared" si="14"/>
        <v/>
      </c>
      <c r="I32" s="285"/>
      <c r="J32" s="286"/>
      <c r="K32" s="382"/>
      <c r="L32" s="389" t="str">
        <f t="shared" si="15"/>
        <v/>
      </c>
      <c r="M32" s="405"/>
    </row>
    <row r="33" spans="1:15" ht="13.05" customHeight="1">
      <c r="A33" s="249"/>
      <c r="B33" s="250"/>
      <c r="C33" s="260" t="str">
        <f t="shared" si="6"/>
        <v/>
      </c>
      <c r="D33" s="260" t="str">
        <f t="shared" si="12"/>
        <v/>
      </c>
      <c r="E33" s="260" t="str">
        <f t="shared" si="8"/>
        <v/>
      </c>
      <c r="F33" s="260" t="str">
        <f t="shared" si="13"/>
        <v/>
      </c>
      <c r="G33" s="260" t="str">
        <f t="shared" si="14"/>
        <v/>
      </c>
      <c r="H33" s="264" t="str">
        <f t="shared" si="14"/>
        <v/>
      </c>
      <c r="I33" s="285"/>
      <c r="J33" s="286"/>
      <c r="K33" s="382"/>
      <c r="L33" s="389" t="str">
        <f t="shared" si="15"/>
        <v/>
      </c>
      <c r="M33" s="405"/>
    </row>
    <row r="34" spans="1:15" ht="13.05" customHeight="1">
      <c r="A34" s="249"/>
      <c r="B34" s="250"/>
      <c r="C34" s="260" t="str">
        <f t="shared" si="6"/>
        <v/>
      </c>
      <c r="D34" s="260" t="str">
        <f t="shared" si="12"/>
        <v/>
      </c>
      <c r="E34" s="260" t="str">
        <f t="shared" si="8"/>
        <v/>
      </c>
      <c r="F34" s="260" t="str">
        <f t="shared" si="13"/>
        <v/>
      </c>
      <c r="G34" s="260" t="str">
        <f t="shared" si="14"/>
        <v/>
      </c>
      <c r="H34" s="264" t="str">
        <f t="shared" si="14"/>
        <v/>
      </c>
      <c r="I34" s="285"/>
      <c r="J34" s="286"/>
      <c r="K34" s="382"/>
      <c r="L34" s="389" t="str">
        <f t="shared" si="15"/>
        <v/>
      </c>
      <c r="M34" s="405"/>
    </row>
    <row r="35" spans="1:15" ht="13.05" customHeight="1" thickBot="1">
      <c r="A35" s="257"/>
      <c r="B35" s="258"/>
      <c r="C35" s="262" t="str">
        <f t="shared" si="6"/>
        <v/>
      </c>
      <c r="D35" s="262" t="str">
        <f t="shared" si="12"/>
        <v/>
      </c>
      <c r="E35" s="262" t="str">
        <f t="shared" si="8"/>
        <v/>
      </c>
      <c r="F35" s="262" t="str">
        <f t="shared" si="13"/>
        <v/>
      </c>
      <c r="G35" s="262" t="str">
        <f t="shared" si="14"/>
        <v/>
      </c>
      <c r="H35" s="277" t="str">
        <f t="shared" si="14"/>
        <v/>
      </c>
      <c r="I35" s="287"/>
      <c r="J35" s="288"/>
      <c r="K35" s="383"/>
      <c r="L35" s="390" t="str">
        <f t="shared" si="15"/>
        <v/>
      </c>
      <c r="M35" s="410"/>
    </row>
    <row r="36" spans="1:15" s="245" customFormat="1" ht="20.100000000000001" customHeight="1">
      <c r="A36" s="943" t="s">
        <v>510</v>
      </c>
      <c r="B36" s="944"/>
      <c r="C36" s="944"/>
      <c r="D36" s="944"/>
      <c r="E36" s="944"/>
      <c r="F36" s="944"/>
      <c r="G36" s="944"/>
      <c r="H36" s="944"/>
      <c r="I36" s="944"/>
      <c r="J36" s="944"/>
      <c r="K36" s="944"/>
      <c r="L36" s="944"/>
      <c r="M36" s="945"/>
      <c r="N36" s="243"/>
      <c r="O36" s="273"/>
    </row>
    <row r="37" spans="1:15" ht="13.05" customHeight="1">
      <c r="A37" s="247"/>
      <c r="B37" s="248"/>
      <c r="C37" s="259" t="str">
        <f t="shared" ref="C37:C49" si="16">IF($A37="","",VLOOKUP($A37,licbarque97,3))</f>
        <v/>
      </c>
      <c r="D37" s="259" t="str">
        <f t="shared" ref="D37:D49" si="17">IF(A37="","",VLOOKUP(A37,licbarque97,6))</f>
        <v/>
      </c>
      <c r="E37" s="259" t="str">
        <f t="shared" ref="E37:E49" si="18">IF($B37="","",VLOOKUP($B37,licbarque97,3))</f>
        <v/>
      </c>
      <c r="F37" s="259" t="str">
        <f t="shared" ref="F37:F49" si="19">IF(B37="","",VLOOKUP(B37,licbarque97,6))</f>
        <v/>
      </c>
      <c r="G37" s="259" t="str">
        <f t="shared" ref="G37:H49" si="20">IF(A37="","",VLOOKUP(A37,licbarque97,5))</f>
        <v/>
      </c>
      <c r="H37" s="266" t="str">
        <f t="shared" si="20"/>
        <v/>
      </c>
      <c r="I37" s="283"/>
      <c r="J37" s="284"/>
      <c r="K37" s="381"/>
      <c r="L37" s="388" t="str">
        <f>IF($K37="","",RANK($K37,$K$37:$K$49))</f>
        <v/>
      </c>
      <c r="M37" s="404"/>
    </row>
    <row r="38" spans="1:15" ht="13.05" customHeight="1">
      <c r="A38" s="263"/>
      <c r="B38" s="260"/>
      <c r="C38" s="260" t="str">
        <f t="shared" si="16"/>
        <v/>
      </c>
      <c r="D38" s="260" t="str">
        <f t="shared" si="17"/>
        <v/>
      </c>
      <c r="E38" s="260" t="str">
        <f t="shared" si="18"/>
        <v/>
      </c>
      <c r="F38" s="260" t="str">
        <f t="shared" si="19"/>
        <v/>
      </c>
      <c r="G38" s="260" t="str">
        <f t="shared" si="20"/>
        <v/>
      </c>
      <c r="H38" s="264" t="str">
        <f t="shared" si="20"/>
        <v/>
      </c>
      <c r="I38" s="285"/>
      <c r="J38" s="286"/>
      <c r="K38" s="382"/>
      <c r="L38" s="398" t="str">
        <f t="shared" ref="L38:L49" si="21">IF($K38="","",RANK($K38,$K$37:$K$49))</f>
        <v/>
      </c>
      <c r="M38" s="412"/>
    </row>
    <row r="39" spans="1:15" ht="13.05" customHeight="1">
      <c r="A39" s="249"/>
      <c r="B39" s="250"/>
      <c r="C39" s="260" t="str">
        <f t="shared" si="16"/>
        <v/>
      </c>
      <c r="D39" s="260" t="str">
        <f t="shared" si="17"/>
        <v/>
      </c>
      <c r="E39" s="260" t="str">
        <f t="shared" si="18"/>
        <v/>
      </c>
      <c r="F39" s="260" t="str">
        <f t="shared" si="19"/>
        <v/>
      </c>
      <c r="G39" s="260" t="str">
        <f t="shared" si="20"/>
        <v/>
      </c>
      <c r="H39" s="264" t="str">
        <f t="shared" si="20"/>
        <v/>
      </c>
      <c r="I39" s="285"/>
      <c r="J39" s="286"/>
      <c r="K39" s="382"/>
      <c r="L39" s="389" t="str">
        <f t="shared" si="21"/>
        <v/>
      </c>
      <c r="M39" s="405"/>
    </row>
    <row r="40" spans="1:15" ht="13.05" customHeight="1">
      <c r="A40" s="249"/>
      <c r="B40" s="250"/>
      <c r="C40" s="260" t="str">
        <f t="shared" si="16"/>
        <v/>
      </c>
      <c r="D40" s="260" t="str">
        <f t="shared" si="17"/>
        <v/>
      </c>
      <c r="E40" s="260" t="str">
        <f t="shared" si="18"/>
        <v/>
      </c>
      <c r="F40" s="260" t="str">
        <f t="shared" si="19"/>
        <v/>
      </c>
      <c r="G40" s="260" t="str">
        <f t="shared" si="20"/>
        <v/>
      </c>
      <c r="H40" s="264" t="str">
        <f t="shared" si="20"/>
        <v/>
      </c>
      <c r="I40" s="285"/>
      <c r="J40" s="286"/>
      <c r="K40" s="382"/>
      <c r="L40" s="389" t="str">
        <f t="shared" si="21"/>
        <v/>
      </c>
      <c r="M40" s="405"/>
    </row>
    <row r="41" spans="1:15" ht="13.05" customHeight="1">
      <c r="A41" s="249"/>
      <c r="B41" s="250"/>
      <c r="C41" s="260" t="str">
        <f t="shared" si="16"/>
        <v/>
      </c>
      <c r="D41" s="260" t="str">
        <f t="shared" si="17"/>
        <v/>
      </c>
      <c r="E41" s="260" t="str">
        <f t="shared" si="18"/>
        <v/>
      </c>
      <c r="F41" s="260" t="str">
        <f t="shared" si="19"/>
        <v/>
      </c>
      <c r="G41" s="260" t="str">
        <f t="shared" si="20"/>
        <v/>
      </c>
      <c r="H41" s="264" t="str">
        <f t="shared" si="20"/>
        <v/>
      </c>
      <c r="I41" s="285"/>
      <c r="J41" s="286"/>
      <c r="K41" s="382"/>
      <c r="L41" s="389" t="str">
        <f t="shared" si="21"/>
        <v/>
      </c>
      <c r="M41" s="405"/>
    </row>
    <row r="42" spans="1:15" ht="13.05" customHeight="1">
      <c r="A42" s="249"/>
      <c r="B42" s="250"/>
      <c r="C42" s="260" t="str">
        <f t="shared" si="16"/>
        <v/>
      </c>
      <c r="D42" s="260" t="str">
        <f t="shared" si="17"/>
        <v/>
      </c>
      <c r="E42" s="260" t="str">
        <f t="shared" si="18"/>
        <v/>
      </c>
      <c r="F42" s="260" t="str">
        <f t="shared" si="19"/>
        <v/>
      </c>
      <c r="G42" s="260" t="str">
        <f t="shared" si="20"/>
        <v/>
      </c>
      <c r="H42" s="264" t="str">
        <f t="shared" si="20"/>
        <v/>
      </c>
      <c r="I42" s="285"/>
      <c r="J42" s="286"/>
      <c r="K42" s="382"/>
      <c r="L42" s="389" t="str">
        <f t="shared" si="21"/>
        <v/>
      </c>
      <c r="M42" s="405"/>
    </row>
    <row r="43" spans="1:15" ht="13.05" customHeight="1">
      <c r="A43" s="249"/>
      <c r="B43" s="250"/>
      <c r="C43" s="260" t="str">
        <f t="shared" si="16"/>
        <v/>
      </c>
      <c r="D43" s="260" t="str">
        <f t="shared" si="17"/>
        <v/>
      </c>
      <c r="E43" s="260" t="str">
        <f t="shared" si="18"/>
        <v/>
      </c>
      <c r="F43" s="260" t="str">
        <f t="shared" si="19"/>
        <v/>
      </c>
      <c r="G43" s="260" t="str">
        <f t="shared" si="20"/>
        <v/>
      </c>
      <c r="H43" s="264" t="str">
        <f t="shared" si="20"/>
        <v/>
      </c>
      <c r="I43" s="285"/>
      <c r="J43" s="286"/>
      <c r="K43" s="382"/>
      <c r="L43" s="389" t="str">
        <f t="shared" si="21"/>
        <v/>
      </c>
      <c r="M43" s="405"/>
    </row>
    <row r="44" spans="1:15" ht="13.05" customHeight="1">
      <c r="A44" s="249"/>
      <c r="B44" s="250"/>
      <c r="C44" s="260" t="str">
        <f t="shared" si="16"/>
        <v/>
      </c>
      <c r="D44" s="260" t="str">
        <f t="shared" si="17"/>
        <v/>
      </c>
      <c r="E44" s="260" t="str">
        <f t="shared" si="18"/>
        <v/>
      </c>
      <c r="F44" s="260" t="str">
        <f t="shared" si="19"/>
        <v/>
      </c>
      <c r="G44" s="260" t="str">
        <f t="shared" si="20"/>
        <v/>
      </c>
      <c r="H44" s="264" t="str">
        <f t="shared" si="20"/>
        <v/>
      </c>
      <c r="I44" s="285"/>
      <c r="J44" s="286"/>
      <c r="K44" s="382"/>
      <c r="L44" s="389" t="str">
        <f t="shared" si="21"/>
        <v/>
      </c>
      <c r="M44" s="405"/>
    </row>
    <row r="45" spans="1:15" ht="13.05" customHeight="1">
      <c r="A45" s="249"/>
      <c r="B45" s="250"/>
      <c r="C45" s="260" t="str">
        <f t="shared" si="16"/>
        <v/>
      </c>
      <c r="D45" s="260" t="str">
        <f t="shared" si="17"/>
        <v/>
      </c>
      <c r="E45" s="260" t="str">
        <f t="shared" si="18"/>
        <v/>
      </c>
      <c r="F45" s="260" t="str">
        <f t="shared" si="19"/>
        <v/>
      </c>
      <c r="G45" s="260" t="str">
        <f t="shared" si="20"/>
        <v/>
      </c>
      <c r="H45" s="264" t="str">
        <f t="shared" si="20"/>
        <v/>
      </c>
      <c r="I45" s="285"/>
      <c r="J45" s="286"/>
      <c r="K45" s="382"/>
      <c r="L45" s="389" t="str">
        <f t="shared" si="21"/>
        <v/>
      </c>
      <c r="M45" s="405"/>
    </row>
    <row r="46" spans="1:15" ht="13.05" customHeight="1">
      <c r="A46" s="263"/>
      <c r="B46" s="260"/>
      <c r="C46" s="260" t="str">
        <f t="shared" si="16"/>
        <v/>
      </c>
      <c r="D46" s="260" t="str">
        <f t="shared" si="17"/>
        <v/>
      </c>
      <c r="E46" s="260" t="str">
        <f t="shared" si="18"/>
        <v/>
      </c>
      <c r="F46" s="260" t="str">
        <f t="shared" si="19"/>
        <v/>
      </c>
      <c r="G46" s="260" t="str">
        <f t="shared" si="20"/>
        <v/>
      </c>
      <c r="H46" s="264" t="str">
        <f t="shared" si="20"/>
        <v/>
      </c>
      <c r="I46" s="285"/>
      <c r="J46" s="286"/>
      <c r="K46" s="382"/>
      <c r="L46" s="398" t="str">
        <f t="shared" si="21"/>
        <v/>
      </c>
      <c r="M46" s="412"/>
    </row>
    <row r="47" spans="1:15" ht="13.05" customHeight="1">
      <c r="A47" s="249"/>
      <c r="B47" s="250"/>
      <c r="C47" s="260" t="str">
        <f t="shared" si="16"/>
        <v/>
      </c>
      <c r="D47" s="260" t="str">
        <f t="shared" si="17"/>
        <v/>
      </c>
      <c r="E47" s="260" t="str">
        <f t="shared" si="18"/>
        <v/>
      </c>
      <c r="F47" s="260" t="str">
        <f t="shared" si="19"/>
        <v/>
      </c>
      <c r="G47" s="260" t="str">
        <f t="shared" si="20"/>
        <v/>
      </c>
      <c r="H47" s="264" t="str">
        <f t="shared" si="20"/>
        <v/>
      </c>
      <c r="I47" s="285"/>
      <c r="J47" s="286"/>
      <c r="K47" s="382"/>
      <c r="L47" s="389" t="str">
        <f t="shared" si="21"/>
        <v/>
      </c>
      <c r="M47" s="405"/>
    </row>
    <row r="48" spans="1:15" ht="13.05" customHeight="1">
      <c r="A48" s="249"/>
      <c r="B48" s="250"/>
      <c r="C48" s="260" t="str">
        <f t="shared" si="16"/>
        <v/>
      </c>
      <c r="D48" s="260" t="str">
        <f t="shared" si="17"/>
        <v/>
      </c>
      <c r="E48" s="260" t="str">
        <f t="shared" si="18"/>
        <v/>
      </c>
      <c r="F48" s="260" t="str">
        <f t="shared" si="19"/>
        <v/>
      </c>
      <c r="G48" s="260" t="str">
        <f t="shared" si="20"/>
        <v/>
      </c>
      <c r="H48" s="264" t="str">
        <f t="shared" si="20"/>
        <v/>
      </c>
      <c r="I48" s="285"/>
      <c r="J48" s="286"/>
      <c r="K48" s="382"/>
      <c r="L48" s="389" t="str">
        <f t="shared" si="21"/>
        <v/>
      </c>
      <c r="M48" s="405"/>
    </row>
    <row r="49" spans="1:15" ht="13.05" customHeight="1" thickBot="1">
      <c r="A49" s="257"/>
      <c r="B49" s="258"/>
      <c r="C49" s="262" t="str">
        <f t="shared" si="16"/>
        <v/>
      </c>
      <c r="D49" s="262" t="str">
        <f t="shared" si="17"/>
        <v/>
      </c>
      <c r="E49" s="262" t="str">
        <f t="shared" si="18"/>
        <v/>
      </c>
      <c r="F49" s="262" t="str">
        <f t="shared" si="19"/>
        <v/>
      </c>
      <c r="G49" s="262" t="str">
        <f t="shared" si="20"/>
        <v/>
      </c>
      <c r="H49" s="277" t="str">
        <f t="shared" si="20"/>
        <v/>
      </c>
      <c r="I49" s="287"/>
      <c r="J49" s="288"/>
      <c r="K49" s="383"/>
      <c r="L49" s="390" t="str">
        <f t="shared" si="21"/>
        <v/>
      </c>
      <c r="M49" s="410"/>
    </row>
    <row r="50" spans="1:15" s="245" customFormat="1" ht="20.100000000000001" customHeight="1">
      <c r="A50" s="943" t="s">
        <v>512</v>
      </c>
      <c r="B50" s="944"/>
      <c r="C50" s="944"/>
      <c r="D50" s="944"/>
      <c r="E50" s="944"/>
      <c r="F50" s="944"/>
      <c r="G50" s="944"/>
      <c r="H50" s="944"/>
      <c r="I50" s="944"/>
      <c r="J50" s="944"/>
      <c r="K50" s="944"/>
      <c r="L50" s="944"/>
      <c r="M50" s="945"/>
      <c r="N50" s="243"/>
      <c r="O50" s="273"/>
    </row>
    <row r="51" spans="1:15" ht="13.05" customHeight="1">
      <c r="A51" s="247"/>
      <c r="B51" s="248"/>
      <c r="C51" s="259" t="str">
        <f t="shared" ref="C51:C72" si="22">IF($A51="","",VLOOKUP($A51,licbarque97,3))</f>
        <v/>
      </c>
      <c r="D51" s="259" t="str">
        <f t="shared" ref="D51:D57" si="23">IF(A51="","",VLOOKUP(A51,licbarque97,6))</f>
        <v/>
      </c>
      <c r="E51" s="259" t="str">
        <f t="shared" ref="E51:E72" si="24">IF($B51="","",VLOOKUP($B51,licbarque97,3))</f>
        <v/>
      </c>
      <c r="F51" s="259" t="str">
        <f t="shared" ref="F51:F57" si="25">IF(B51="","",VLOOKUP(B51,licbarque97,6))</f>
        <v/>
      </c>
      <c r="G51" s="259" t="str">
        <f t="shared" ref="G51:H57" si="26">IF(A51="","",VLOOKUP(A51,licbarque97,5))</f>
        <v/>
      </c>
      <c r="H51" s="266" t="str">
        <f t="shared" si="26"/>
        <v/>
      </c>
      <c r="I51" s="283"/>
      <c r="J51" s="284"/>
      <c r="K51" s="381"/>
      <c r="L51" s="388" t="str">
        <f>IF($K51="","",RANK($K51,$K$51:$K$57))</f>
        <v/>
      </c>
      <c r="M51" s="404"/>
    </row>
    <row r="52" spans="1:15" ht="13.05" customHeight="1">
      <c r="A52" s="249"/>
      <c r="B52" s="250"/>
      <c r="C52" s="260" t="str">
        <f t="shared" si="22"/>
        <v/>
      </c>
      <c r="D52" s="260" t="str">
        <f t="shared" si="23"/>
        <v/>
      </c>
      <c r="E52" s="260" t="str">
        <f t="shared" si="24"/>
        <v/>
      </c>
      <c r="F52" s="260" t="str">
        <f t="shared" si="25"/>
        <v/>
      </c>
      <c r="G52" s="260" t="str">
        <f t="shared" si="26"/>
        <v/>
      </c>
      <c r="H52" s="264" t="str">
        <f t="shared" si="26"/>
        <v/>
      </c>
      <c r="I52" s="285"/>
      <c r="J52" s="286"/>
      <c r="K52" s="382"/>
      <c r="L52" s="389" t="str">
        <f t="shared" ref="L52:L57" si="27">IF($K52="","",RANK($K52,$K$51:$K$57))</f>
        <v/>
      </c>
      <c r="M52" s="405"/>
    </row>
    <row r="53" spans="1:15" ht="13.05" customHeight="1">
      <c r="A53" s="249"/>
      <c r="B53" s="250"/>
      <c r="C53" s="260" t="str">
        <f t="shared" si="22"/>
        <v/>
      </c>
      <c r="D53" s="260" t="str">
        <f t="shared" si="23"/>
        <v/>
      </c>
      <c r="E53" s="260" t="str">
        <f t="shared" si="24"/>
        <v/>
      </c>
      <c r="F53" s="260" t="str">
        <f t="shared" si="25"/>
        <v/>
      </c>
      <c r="G53" s="260" t="str">
        <f t="shared" si="26"/>
        <v/>
      </c>
      <c r="H53" s="264" t="str">
        <f t="shared" si="26"/>
        <v/>
      </c>
      <c r="I53" s="285"/>
      <c r="J53" s="286"/>
      <c r="K53" s="382"/>
      <c r="L53" s="389" t="str">
        <f t="shared" si="27"/>
        <v/>
      </c>
      <c r="M53" s="405"/>
    </row>
    <row r="54" spans="1:15" ht="13.05" customHeight="1">
      <c r="A54" s="249"/>
      <c r="B54" s="250"/>
      <c r="C54" s="260" t="str">
        <f t="shared" si="22"/>
        <v/>
      </c>
      <c r="D54" s="260" t="str">
        <f t="shared" si="23"/>
        <v/>
      </c>
      <c r="E54" s="260" t="str">
        <f t="shared" si="24"/>
        <v/>
      </c>
      <c r="F54" s="260" t="str">
        <f t="shared" si="25"/>
        <v/>
      </c>
      <c r="G54" s="260" t="str">
        <f t="shared" si="26"/>
        <v/>
      </c>
      <c r="H54" s="264" t="str">
        <f t="shared" si="26"/>
        <v/>
      </c>
      <c r="I54" s="285"/>
      <c r="J54" s="286"/>
      <c r="K54" s="382"/>
      <c r="L54" s="389" t="str">
        <f t="shared" si="27"/>
        <v/>
      </c>
      <c r="M54" s="405"/>
    </row>
    <row r="55" spans="1:15" ht="13.05" customHeight="1">
      <c r="A55" s="249"/>
      <c r="B55" s="250"/>
      <c r="C55" s="260" t="str">
        <f t="shared" si="22"/>
        <v/>
      </c>
      <c r="D55" s="260" t="str">
        <f t="shared" si="23"/>
        <v/>
      </c>
      <c r="E55" s="260" t="str">
        <f t="shared" si="24"/>
        <v/>
      </c>
      <c r="F55" s="260" t="str">
        <f t="shared" si="25"/>
        <v/>
      </c>
      <c r="G55" s="260" t="str">
        <f t="shared" si="26"/>
        <v/>
      </c>
      <c r="H55" s="264" t="str">
        <f t="shared" si="26"/>
        <v/>
      </c>
      <c r="I55" s="285"/>
      <c r="J55" s="286"/>
      <c r="K55" s="382"/>
      <c r="L55" s="389" t="str">
        <f t="shared" si="27"/>
        <v/>
      </c>
      <c r="M55" s="405"/>
    </row>
    <row r="56" spans="1:15" ht="13.05" customHeight="1">
      <c r="A56" s="249"/>
      <c r="B56" s="250"/>
      <c r="C56" s="260" t="str">
        <f t="shared" si="22"/>
        <v/>
      </c>
      <c r="D56" s="260" t="str">
        <f t="shared" si="23"/>
        <v/>
      </c>
      <c r="E56" s="260" t="str">
        <f t="shared" si="24"/>
        <v/>
      </c>
      <c r="F56" s="260" t="str">
        <f t="shared" si="25"/>
        <v/>
      </c>
      <c r="G56" s="260" t="str">
        <f t="shared" si="26"/>
        <v/>
      </c>
      <c r="H56" s="264" t="str">
        <f t="shared" si="26"/>
        <v/>
      </c>
      <c r="I56" s="285"/>
      <c r="J56" s="286"/>
      <c r="K56" s="382"/>
      <c r="L56" s="389" t="str">
        <f t="shared" si="27"/>
        <v/>
      </c>
      <c r="M56" s="405"/>
    </row>
    <row r="57" spans="1:15" ht="13.05" customHeight="1" thickBot="1">
      <c r="A57" s="257"/>
      <c r="B57" s="258"/>
      <c r="C57" s="262" t="str">
        <f t="shared" si="22"/>
        <v/>
      </c>
      <c r="D57" s="262" t="str">
        <f t="shared" si="23"/>
        <v/>
      </c>
      <c r="E57" s="262" t="str">
        <f t="shared" si="24"/>
        <v/>
      </c>
      <c r="F57" s="262" t="str">
        <f t="shared" si="25"/>
        <v/>
      </c>
      <c r="G57" s="262" t="str">
        <f t="shared" si="26"/>
        <v/>
      </c>
      <c r="H57" s="277" t="str">
        <f t="shared" si="26"/>
        <v/>
      </c>
      <c r="I57" s="287"/>
      <c r="J57" s="288"/>
      <c r="K57" s="383"/>
      <c r="L57" s="390" t="str">
        <f t="shared" si="27"/>
        <v/>
      </c>
      <c r="M57" s="410"/>
    </row>
    <row r="58" spans="1:15" s="245" customFormat="1" ht="19.5" customHeight="1">
      <c r="A58" s="943" t="s">
        <v>513</v>
      </c>
      <c r="B58" s="944"/>
      <c r="C58" s="944"/>
      <c r="D58" s="944"/>
      <c r="E58" s="944"/>
      <c r="F58" s="944"/>
      <c r="G58" s="944"/>
      <c r="H58" s="944"/>
      <c r="I58" s="944"/>
      <c r="J58" s="944"/>
      <c r="K58" s="944"/>
      <c r="L58" s="944"/>
      <c r="M58" s="945"/>
      <c r="N58" s="243"/>
      <c r="O58" s="273"/>
    </row>
    <row r="59" spans="1:15" ht="13.05" customHeight="1">
      <c r="A59" s="265"/>
      <c r="B59" s="259"/>
      <c r="C59" s="259" t="str">
        <f t="shared" si="22"/>
        <v/>
      </c>
      <c r="D59" s="259" t="str">
        <f t="shared" ref="D59:D72" si="28">IF(A59="","",VLOOKUP(A59,licbarque97,6))</f>
        <v/>
      </c>
      <c r="E59" s="259" t="str">
        <f t="shared" si="24"/>
        <v/>
      </c>
      <c r="F59" s="259" t="str">
        <f t="shared" ref="F59:F72" si="29">IF(B59="","",VLOOKUP(B59,licbarque97,6))</f>
        <v/>
      </c>
      <c r="G59" s="259" t="str">
        <f t="shared" ref="G59:H72" si="30">IF(A59="","",VLOOKUP(A59,licbarque97,5))</f>
        <v/>
      </c>
      <c r="H59" s="266" t="str">
        <f t="shared" si="30"/>
        <v/>
      </c>
      <c r="I59" s="283"/>
      <c r="J59" s="284"/>
      <c r="K59" s="381"/>
      <c r="L59" s="400" t="str">
        <f>IF($K59="","",RANK($K59,$K$59:$K$72))</f>
        <v/>
      </c>
      <c r="M59" s="413"/>
    </row>
    <row r="60" spans="1:15" ht="13.05" customHeight="1">
      <c r="A60" s="249"/>
      <c r="B60" s="250"/>
      <c r="C60" s="260" t="str">
        <f t="shared" si="22"/>
        <v/>
      </c>
      <c r="D60" s="260" t="str">
        <f t="shared" si="28"/>
        <v/>
      </c>
      <c r="E60" s="260" t="str">
        <f t="shared" si="24"/>
        <v/>
      </c>
      <c r="F60" s="260" t="str">
        <f t="shared" si="29"/>
        <v/>
      </c>
      <c r="G60" s="260" t="str">
        <f t="shared" si="30"/>
        <v/>
      </c>
      <c r="H60" s="264" t="str">
        <f t="shared" si="30"/>
        <v/>
      </c>
      <c r="I60" s="285"/>
      <c r="J60" s="286"/>
      <c r="K60" s="382"/>
      <c r="L60" s="389" t="str">
        <f t="shared" ref="L60:L72" si="31">IF($K60="","",RANK($K60,$K$59:$K$72))</f>
        <v/>
      </c>
      <c r="M60" s="405"/>
    </row>
    <row r="61" spans="1:15" ht="13.05" customHeight="1">
      <c r="A61" s="249"/>
      <c r="B61" s="250"/>
      <c r="C61" s="260" t="str">
        <f t="shared" si="22"/>
        <v/>
      </c>
      <c r="D61" s="260" t="str">
        <f t="shared" si="28"/>
        <v/>
      </c>
      <c r="E61" s="260" t="str">
        <f t="shared" si="24"/>
        <v/>
      </c>
      <c r="F61" s="260" t="str">
        <f t="shared" si="29"/>
        <v/>
      </c>
      <c r="G61" s="260" t="str">
        <f t="shared" si="30"/>
        <v/>
      </c>
      <c r="H61" s="264" t="str">
        <f t="shared" si="30"/>
        <v/>
      </c>
      <c r="I61" s="285"/>
      <c r="J61" s="286"/>
      <c r="K61" s="382"/>
      <c r="L61" s="389" t="str">
        <f t="shared" si="31"/>
        <v/>
      </c>
      <c r="M61" s="405"/>
    </row>
    <row r="62" spans="1:15" ht="13.05" customHeight="1">
      <c r="A62" s="249"/>
      <c r="B62" s="250"/>
      <c r="C62" s="260" t="str">
        <f t="shared" si="22"/>
        <v/>
      </c>
      <c r="D62" s="260" t="str">
        <f t="shared" si="28"/>
        <v/>
      </c>
      <c r="E62" s="260" t="str">
        <f t="shared" si="24"/>
        <v/>
      </c>
      <c r="F62" s="260" t="str">
        <f t="shared" si="29"/>
        <v/>
      </c>
      <c r="G62" s="260" t="str">
        <f t="shared" si="30"/>
        <v/>
      </c>
      <c r="H62" s="264" t="str">
        <f t="shared" si="30"/>
        <v/>
      </c>
      <c r="I62" s="285"/>
      <c r="J62" s="286"/>
      <c r="K62" s="382"/>
      <c r="L62" s="389" t="str">
        <f t="shared" si="31"/>
        <v/>
      </c>
      <c r="M62" s="405"/>
    </row>
    <row r="63" spans="1:15" ht="13.05" customHeight="1">
      <c r="A63" s="249"/>
      <c r="B63" s="250"/>
      <c r="C63" s="260" t="str">
        <f t="shared" si="22"/>
        <v/>
      </c>
      <c r="D63" s="260" t="str">
        <f t="shared" si="28"/>
        <v/>
      </c>
      <c r="E63" s="260" t="str">
        <f t="shared" si="24"/>
        <v/>
      </c>
      <c r="F63" s="260" t="str">
        <f t="shared" si="29"/>
        <v/>
      </c>
      <c r="G63" s="260" t="str">
        <f t="shared" si="30"/>
        <v/>
      </c>
      <c r="H63" s="264" t="str">
        <f t="shared" si="30"/>
        <v/>
      </c>
      <c r="I63" s="285"/>
      <c r="J63" s="286"/>
      <c r="K63" s="382"/>
      <c r="L63" s="389" t="str">
        <f t="shared" si="31"/>
        <v/>
      </c>
      <c r="M63" s="405"/>
    </row>
    <row r="64" spans="1:15" ht="13.05" customHeight="1">
      <c r="A64" s="249"/>
      <c r="B64" s="250"/>
      <c r="C64" s="260" t="str">
        <f t="shared" si="22"/>
        <v/>
      </c>
      <c r="D64" s="260" t="str">
        <f t="shared" si="28"/>
        <v/>
      </c>
      <c r="E64" s="260" t="str">
        <f t="shared" si="24"/>
        <v/>
      </c>
      <c r="F64" s="260" t="str">
        <f t="shared" si="29"/>
        <v/>
      </c>
      <c r="G64" s="260" t="str">
        <f t="shared" si="30"/>
        <v/>
      </c>
      <c r="H64" s="264" t="str">
        <f t="shared" si="30"/>
        <v/>
      </c>
      <c r="I64" s="285"/>
      <c r="J64" s="286"/>
      <c r="K64" s="382"/>
      <c r="L64" s="389" t="str">
        <f t="shared" si="31"/>
        <v/>
      </c>
      <c r="M64" s="405"/>
    </row>
    <row r="65" spans="1:15" ht="13.05" customHeight="1">
      <c r="A65" s="249"/>
      <c r="B65" s="250"/>
      <c r="C65" s="260" t="str">
        <f t="shared" si="22"/>
        <v/>
      </c>
      <c r="D65" s="260" t="str">
        <f t="shared" si="28"/>
        <v/>
      </c>
      <c r="E65" s="260" t="str">
        <f t="shared" si="24"/>
        <v/>
      </c>
      <c r="F65" s="260" t="str">
        <f t="shared" si="29"/>
        <v/>
      </c>
      <c r="G65" s="260" t="str">
        <f t="shared" si="30"/>
        <v/>
      </c>
      <c r="H65" s="264" t="str">
        <f t="shared" si="30"/>
        <v/>
      </c>
      <c r="I65" s="285"/>
      <c r="J65" s="286"/>
      <c r="K65" s="382"/>
      <c r="L65" s="389" t="str">
        <f t="shared" si="31"/>
        <v/>
      </c>
      <c r="M65" s="405"/>
    </row>
    <row r="66" spans="1:15" ht="13.05" customHeight="1">
      <c r="A66" s="249"/>
      <c r="B66" s="250"/>
      <c r="C66" s="260" t="str">
        <f t="shared" si="22"/>
        <v/>
      </c>
      <c r="D66" s="260" t="str">
        <f t="shared" si="28"/>
        <v/>
      </c>
      <c r="E66" s="260" t="str">
        <f t="shared" si="24"/>
        <v/>
      </c>
      <c r="F66" s="260" t="str">
        <f t="shared" si="29"/>
        <v/>
      </c>
      <c r="G66" s="260" t="str">
        <f t="shared" si="30"/>
        <v/>
      </c>
      <c r="H66" s="264" t="str">
        <f t="shared" si="30"/>
        <v/>
      </c>
      <c r="I66" s="285"/>
      <c r="J66" s="286"/>
      <c r="K66" s="382"/>
      <c r="L66" s="389" t="str">
        <f t="shared" si="31"/>
        <v/>
      </c>
      <c r="M66" s="405"/>
    </row>
    <row r="67" spans="1:15" ht="13.05" customHeight="1">
      <c r="A67" s="249"/>
      <c r="B67" s="250"/>
      <c r="C67" s="260" t="str">
        <f t="shared" si="22"/>
        <v/>
      </c>
      <c r="D67" s="260" t="str">
        <f t="shared" si="28"/>
        <v/>
      </c>
      <c r="E67" s="260" t="str">
        <f t="shared" si="24"/>
        <v/>
      </c>
      <c r="F67" s="260" t="str">
        <f t="shared" si="29"/>
        <v/>
      </c>
      <c r="G67" s="260" t="str">
        <f t="shared" si="30"/>
        <v/>
      </c>
      <c r="H67" s="264" t="str">
        <f t="shared" si="30"/>
        <v/>
      </c>
      <c r="I67" s="285"/>
      <c r="J67" s="286"/>
      <c r="K67" s="382"/>
      <c r="L67" s="389" t="str">
        <f t="shared" si="31"/>
        <v/>
      </c>
      <c r="M67" s="405"/>
    </row>
    <row r="68" spans="1:15" ht="13.05" customHeight="1">
      <c r="A68" s="249"/>
      <c r="B68" s="250"/>
      <c r="C68" s="260" t="str">
        <f t="shared" si="22"/>
        <v/>
      </c>
      <c r="D68" s="260" t="str">
        <f t="shared" si="28"/>
        <v/>
      </c>
      <c r="E68" s="260" t="str">
        <f t="shared" si="24"/>
        <v/>
      </c>
      <c r="F68" s="260" t="str">
        <f t="shared" si="29"/>
        <v/>
      </c>
      <c r="G68" s="260" t="str">
        <f t="shared" si="30"/>
        <v/>
      </c>
      <c r="H68" s="264" t="str">
        <f t="shared" si="30"/>
        <v/>
      </c>
      <c r="I68" s="285"/>
      <c r="J68" s="286"/>
      <c r="K68" s="382"/>
      <c r="L68" s="389" t="str">
        <f t="shared" si="31"/>
        <v/>
      </c>
      <c r="M68" s="405"/>
    </row>
    <row r="69" spans="1:15" ht="13.05" customHeight="1">
      <c r="A69" s="249"/>
      <c r="B69" s="250"/>
      <c r="C69" s="260" t="str">
        <f t="shared" si="22"/>
        <v/>
      </c>
      <c r="D69" s="260" t="str">
        <f t="shared" si="28"/>
        <v/>
      </c>
      <c r="E69" s="260" t="str">
        <f t="shared" si="24"/>
        <v/>
      </c>
      <c r="F69" s="260" t="str">
        <f t="shared" si="29"/>
        <v/>
      </c>
      <c r="G69" s="260" t="str">
        <f t="shared" si="30"/>
        <v/>
      </c>
      <c r="H69" s="264" t="str">
        <f t="shared" si="30"/>
        <v/>
      </c>
      <c r="I69" s="285"/>
      <c r="J69" s="286"/>
      <c r="K69" s="382"/>
      <c r="L69" s="389" t="str">
        <f t="shared" si="31"/>
        <v/>
      </c>
      <c r="M69" s="405"/>
    </row>
    <row r="70" spans="1:15" ht="13.05" customHeight="1">
      <c r="A70" s="249"/>
      <c r="B70" s="250"/>
      <c r="C70" s="260" t="str">
        <f t="shared" si="22"/>
        <v/>
      </c>
      <c r="D70" s="260" t="str">
        <f t="shared" si="28"/>
        <v/>
      </c>
      <c r="E70" s="260" t="str">
        <f t="shared" si="24"/>
        <v/>
      </c>
      <c r="F70" s="260" t="str">
        <f t="shared" si="29"/>
        <v/>
      </c>
      <c r="G70" s="260" t="str">
        <f t="shared" si="30"/>
        <v/>
      </c>
      <c r="H70" s="264" t="str">
        <f t="shared" si="30"/>
        <v/>
      </c>
      <c r="I70" s="285"/>
      <c r="J70" s="286"/>
      <c r="K70" s="382"/>
      <c r="L70" s="389" t="str">
        <f t="shared" si="31"/>
        <v/>
      </c>
      <c r="M70" s="412"/>
      <c r="N70" s="240"/>
    </row>
    <row r="71" spans="1:15" ht="13.05" customHeight="1">
      <c r="A71" s="249"/>
      <c r="B71" s="250"/>
      <c r="C71" s="267" t="str">
        <f t="shared" si="22"/>
        <v/>
      </c>
      <c r="D71" s="267" t="str">
        <f t="shared" si="28"/>
        <v/>
      </c>
      <c r="E71" s="267" t="str">
        <f t="shared" si="24"/>
        <v/>
      </c>
      <c r="F71" s="267" t="str">
        <f t="shared" si="29"/>
        <v/>
      </c>
      <c r="G71" s="267" t="str">
        <f t="shared" si="30"/>
        <v/>
      </c>
      <c r="H71" s="278" t="str">
        <f t="shared" si="30"/>
        <v/>
      </c>
      <c r="I71" s="291"/>
      <c r="J71" s="292"/>
      <c r="K71" s="401"/>
      <c r="L71" s="389" t="str">
        <f t="shared" si="31"/>
        <v/>
      </c>
      <c r="M71" s="405"/>
    </row>
    <row r="72" spans="1:15" ht="13.05" customHeight="1" thickBot="1">
      <c r="A72" s="257"/>
      <c r="B72" s="258"/>
      <c r="C72" s="268" t="str">
        <f t="shared" si="22"/>
        <v/>
      </c>
      <c r="D72" s="268" t="str">
        <f t="shared" si="28"/>
        <v/>
      </c>
      <c r="E72" s="268" t="str">
        <f t="shared" si="24"/>
        <v/>
      </c>
      <c r="F72" s="268" t="str">
        <f t="shared" si="29"/>
        <v/>
      </c>
      <c r="G72" s="268" t="str">
        <f t="shared" si="30"/>
        <v/>
      </c>
      <c r="H72" s="279" t="str">
        <f t="shared" si="30"/>
        <v/>
      </c>
      <c r="I72" s="293"/>
      <c r="J72" s="294"/>
      <c r="K72" s="402"/>
      <c r="L72" s="390" t="str">
        <f t="shared" si="31"/>
        <v/>
      </c>
      <c r="M72" s="410"/>
    </row>
    <row r="73" spans="1:15" s="245" customFormat="1" ht="20.100000000000001" customHeight="1">
      <c r="A73" s="943" t="s">
        <v>514</v>
      </c>
      <c r="B73" s="944"/>
      <c r="C73" s="944"/>
      <c r="D73" s="944"/>
      <c r="E73" s="944"/>
      <c r="F73" s="944"/>
      <c r="G73" s="944"/>
      <c r="H73" s="944"/>
      <c r="I73" s="944"/>
      <c r="J73" s="944"/>
      <c r="K73" s="944"/>
      <c r="L73" s="944"/>
      <c r="M73" s="945"/>
      <c r="N73" s="240"/>
      <c r="O73" s="273"/>
    </row>
    <row r="74" spans="1:15" ht="13.05" customHeight="1">
      <c r="A74" s="247"/>
      <c r="B74" s="248"/>
      <c r="C74" s="259" t="str">
        <f t="shared" ref="C74:C87" si="32">IF($A74="","",VLOOKUP($A74,licbarque97,3))</f>
        <v/>
      </c>
      <c r="D74" s="259" t="str">
        <f t="shared" ref="D74:D87" si="33">IF(A74="","",VLOOKUP(A74,licbarque97,6))</f>
        <v/>
      </c>
      <c r="E74" s="259" t="str">
        <f t="shared" ref="E74:E87" si="34">IF($B74="","",VLOOKUP($B74,licbarque97,3))</f>
        <v/>
      </c>
      <c r="F74" s="259" t="str">
        <f t="shared" ref="F74:F87" si="35">IF(B74="","",VLOOKUP(B74,licbarque97,6))</f>
        <v/>
      </c>
      <c r="G74" s="259" t="str">
        <f t="shared" ref="G74:H87" si="36">IF(A74="","",VLOOKUP(A74,licbarque97,5))</f>
        <v/>
      </c>
      <c r="H74" s="266" t="str">
        <f t="shared" si="36"/>
        <v/>
      </c>
      <c r="I74" s="283"/>
      <c r="J74" s="284"/>
      <c r="K74" s="381"/>
      <c r="L74" s="388" t="str">
        <f>IF($K74="","",RANK($K74,$K$74:$K$87))</f>
        <v/>
      </c>
      <c r="M74" s="404"/>
    </row>
    <row r="75" spans="1:15" ht="13.05" customHeight="1">
      <c r="A75" s="249"/>
      <c r="B75" s="250"/>
      <c r="C75" s="260" t="str">
        <f t="shared" si="32"/>
        <v/>
      </c>
      <c r="D75" s="260" t="str">
        <f t="shared" si="33"/>
        <v/>
      </c>
      <c r="E75" s="260" t="str">
        <f t="shared" si="34"/>
        <v/>
      </c>
      <c r="F75" s="260" t="str">
        <f t="shared" si="35"/>
        <v/>
      </c>
      <c r="G75" s="260" t="str">
        <f t="shared" si="36"/>
        <v/>
      </c>
      <c r="H75" s="264" t="str">
        <f t="shared" si="36"/>
        <v/>
      </c>
      <c r="I75" s="285"/>
      <c r="J75" s="286"/>
      <c r="K75" s="382"/>
      <c r="L75" s="389" t="str">
        <f t="shared" ref="L75:L87" si="37">IF($K75="","",RANK($K75,$K$74:$K$87))</f>
        <v/>
      </c>
      <c r="M75" s="405"/>
    </row>
    <row r="76" spans="1:15" ht="13.05" customHeight="1">
      <c r="A76" s="249"/>
      <c r="B76" s="250"/>
      <c r="C76" s="260" t="str">
        <f t="shared" si="32"/>
        <v/>
      </c>
      <c r="D76" s="260" t="str">
        <f t="shared" si="33"/>
        <v/>
      </c>
      <c r="E76" s="260" t="str">
        <f t="shared" si="34"/>
        <v/>
      </c>
      <c r="F76" s="260" t="str">
        <f t="shared" si="35"/>
        <v/>
      </c>
      <c r="G76" s="260" t="str">
        <f t="shared" si="36"/>
        <v/>
      </c>
      <c r="H76" s="264" t="str">
        <f t="shared" si="36"/>
        <v/>
      </c>
      <c r="I76" s="285"/>
      <c r="J76" s="286"/>
      <c r="K76" s="382"/>
      <c r="L76" s="389" t="str">
        <f t="shared" si="37"/>
        <v/>
      </c>
      <c r="M76" s="405"/>
    </row>
    <row r="77" spans="1:15" ht="13.05" customHeight="1">
      <c r="A77" s="249"/>
      <c r="B77" s="250"/>
      <c r="C77" s="260" t="str">
        <f t="shared" si="32"/>
        <v/>
      </c>
      <c r="D77" s="260" t="str">
        <f t="shared" si="33"/>
        <v/>
      </c>
      <c r="E77" s="260" t="str">
        <f t="shared" si="34"/>
        <v/>
      </c>
      <c r="F77" s="260" t="str">
        <f t="shared" si="35"/>
        <v/>
      </c>
      <c r="G77" s="260" t="str">
        <f t="shared" si="36"/>
        <v/>
      </c>
      <c r="H77" s="264" t="str">
        <f t="shared" si="36"/>
        <v/>
      </c>
      <c r="I77" s="285"/>
      <c r="J77" s="286"/>
      <c r="K77" s="382"/>
      <c r="L77" s="389" t="str">
        <f t="shared" si="37"/>
        <v/>
      </c>
      <c r="M77" s="405"/>
    </row>
    <row r="78" spans="1:15" ht="13.05" customHeight="1">
      <c r="A78" s="249"/>
      <c r="B78" s="250"/>
      <c r="C78" s="260" t="str">
        <f t="shared" si="32"/>
        <v/>
      </c>
      <c r="D78" s="260" t="str">
        <f t="shared" si="33"/>
        <v/>
      </c>
      <c r="E78" s="260" t="str">
        <f t="shared" si="34"/>
        <v/>
      </c>
      <c r="F78" s="260" t="str">
        <f t="shared" si="35"/>
        <v/>
      </c>
      <c r="G78" s="260" t="str">
        <f t="shared" si="36"/>
        <v/>
      </c>
      <c r="H78" s="264" t="str">
        <f t="shared" si="36"/>
        <v/>
      </c>
      <c r="I78" s="285"/>
      <c r="J78" s="286"/>
      <c r="K78" s="382"/>
      <c r="L78" s="389" t="str">
        <f t="shared" si="37"/>
        <v/>
      </c>
      <c r="M78" s="405"/>
    </row>
    <row r="79" spans="1:15" ht="13.05" customHeight="1">
      <c r="A79" s="249"/>
      <c r="B79" s="250"/>
      <c r="C79" s="260" t="str">
        <f t="shared" si="32"/>
        <v/>
      </c>
      <c r="D79" s="260" t="str">
        <f t="shared" si="33"/>
        <v/>
      </c>
      <c r="E79" s="260" t="str">
        <f t="shared" si="34"/>
        <v/>
      </c>
      <c r="F79" s="260" t="str">
        <f t="shared" si="35"/>
        <v/>
      </c>
      <c r="G79" s="260" t="str">
        <f t="shared" si="36"/>
        <v/>
      </c>
      <c r="H79" s="264" t="str">
        <f t="shared" si="36"/>
        <v/>
      </c>
      <c r="I79" s="285"/>
      <c r="J79" s="286"/>
      <c r="K79" s="382"/>
      <c r="L79" s="389" t="str">
        <f t="shared" si="37"/>
        <v/>
      </c>
      <c r="M79" s="405"/>
    </row>
    <row r="80" spans="1:15" ht="13.05" customHeight="1">
      <c r="A80" s="249"/>
      <c r="B80" s="250"/>
      <c r="C80" s="260" t="str">
        <f t="shared" si="32"/>
        <v/>
      </c>
      <c r="D80" s="260" t="str">
        <f t="shared" si="33"/>
        <v/>
      </c>
      <c r="E80" s="260" t="str">
        <f t="shared" si="34"/>
        <v/>
      </c>
      <c r="F80" s="260" t="str">
        <f t="shared" si="35"/>
        <v/>
      </c>
      <c r="G80" s="260" t="str">
        <f t="shared" si="36"/>
        <v/>
      </c>
      <c r="H80" s="264" t="str">
        <f t="shared" si="36"/>
        <v/>
      </c>
      <c r="I80" s="285"/>
      <c r="J80" s="286"/>
      <c r="K80" s="382"/>
      <c r="L80" s="389" t="str">
        <f t="shared" si="37"/>
        <v/>
      </c>
      <c r="M80" s="405"/>
    </row>
    <row r="81" spans="1:13" ht="13.05" customHeight="1">
      <c r="A81" s="249"/>
      <c r="B81" s="250"/>
      <c r="C81" s="260" t="str">
        <f t="shared" si="32"/>
        <v/>
      </c>
      <c r="D81" s="260" t="str">
        <f t="shared" si="33"/>
        <v/>
      </c>
      <c r="E81" s="260" t="str">
        <f t="shared" si="34"/>
        <v/>
      </c>
      <c r="F81" s="260" t="str">
        <f t="shared" si="35"/>
        <v/>
      </c>
      <c r="G81" s="260" t="str">
        <f t="shared" si="36"/>
        <v/>
      </c>
      <c r="H81" s="264" t="str">
        <f t="shared" si="36"/>
        <v/>
      </c>
      <c r="I81" s="285"/>
      <c r="J81" s="286"/>
      <c r="K81" s="382"/>
      <c r="L81" s="389" t="str">
        <f t="shared" si="37"/>
        <v/>
      </c>
      <c r="M81" s="405"/>
    </row>
    <row r="82" spans="1:13" ht="13.05" customHeight="1">
      <c r="A82" s="249"/>
      <c r="B82" s="250"/>
      <c r="C82" s="260" t="str">
        <f t="shared" si="32"/>
        <v/>
      </c>
      <c r="D82" s="260" t="str">
        <f t="shared" si="33"/>
        <v/>
      </c>
      <c r="E82" s="260" t="str">
        <f t="shared" si="34"/>
        <v/>
      </c>
      <c r="F82" s="260" t="str">
        <f t="shared" si="35"/>
        <v/>
      </c>
      <c r="G82" s="260" t="str">
        <f t="shared" si="36"/>
        <v/>
      </c>
      <c r="H82" s="264" t="str">
        <f t="shared" si="36"/>
        <v/>
      </c>
      <c r="I82" s="285"/>
      <c r="J82" s="286"/>
      <c r="K82" s="382"/>
      <c r="L82" s="389" t="str">
        <f t="shared" si="37"/>
        <v/>
      </c>
      <c r="M82" s="405"/>
    </row>
    <row r="83" spans="1:13" ht="13.05" customHeight="1">
      <c r="A83" s="249"/>
      <c r="B83" s="250"/>
      <c r="C83" s="260" t="str">
        <f t="shared" si="32"/>
        <v/>
      </c>
      <c r="D83" s="260" t="str">
        <f t="shared" si="33"/>
        <v/>
      </c>
      <c r="E83" s="260" t="str">
        <f t="shared" si="34"/>
        <v/>
      </c>
      <c r="F83" s="260" t="str">
        <f t="shared" si="35"/>
        <v/>
      </c>
      <c r="G83" s="260" t="str">
        <f t="shared" si="36"/>
        <v/>
      </c>
      <c r="H83" s="264" t="str">
        <f t="shared" si="36"/>
        <v/>
      </c>
      <c r="I83" s="285"/>
      <c r="J83" s="286"/>
      <c r="K83" s="382"/>
      <c r="L83" s="389" t="str">
        <f t="shared" si="37"/>
        <v/>
      </c>
      <c r="M83" s="405"/>
    </row>
    <row r="84" spans="1:13" ht="13.05" customHeight="1">
      <c r="A84" s="249"/>
      <c r="B84" s="250"/>
      <c r="C84" s="260" t="str">
        <f t="shared" si="32"/>
        <v/>
      </c>
      <c r="D84" s="260" t="str">
        <f t="shared" si="33"/>
        <v/>
      </c>
      <c r="E84" s="260" t="str">
        <f t="shared" si="34"/>
        <v/>
      </c>
      <c r="F84" s="260" t="str">
        <f t="shared" si="35"/>
        <v/>
      </c>
      <c r="G84" s="260" t="str">
        <f t="shared" si="36"/>
        <v/>
      </c>
      <c r="H84" s="264" t="str">
        <f t="shared" si="36"/>
        <v/>
      </c>
      <c r="I84" s="285"/>
      <c r="J84" s="286"/>
      <c r="K84" s="382"/>
      <c r="L84" s="389" t="str">
        <f t="shared" si="37"/>
        <v/>
      </c>
      <c r="M84" s="405"/>
    </row>
    <row r="85" spans="1:13" ht="13.05" customHeight="1">
      <c r="A85" s="249"/>
      <c r="B85" s="250"/>
      <c r="C85" s="260" t="str">
        <f t="shared" si="32"/>
        <v/>
      </c>
      <c r="D85" s="260" t="str">
        <f t="shared" si="33"/>
        <v/>
      </c>
      <c r="E85" s="260" t="str">
        <f t="shared" si="34"/>
        <v/>
      </c>
      <c r="F85" s="260" t="str">
        <f t="shared" si="35"/>
        <v/>
      </c>
      <c r="G85" s="260" t="str">
        <f t="shared" si="36"/>
        <v/>
      </c>
      <c r="H85" s="264" t="str">
        <f t="shared" si="36"/>
        <v/>
      </c>
      <c r="I85" s="285"/>
      <c r="J85" s="286"/>
      <c r="K85" s="382"/>
      <c r="L85" s="389" t="str">
        <f t="shared" si="37"/>
        <v/>
      </c>
      <c r="M85" s="405"/>
    </row>
    <row r="86" spans="1:13" ht="13.05" customHeight="1">
      <c r="A86" s="249"/>
      <c r="B86" s="250"/>
      <c r="C86" s="260" t="str">
        <f t="shared" si="32"/>
        <v/>
      </c>
      <c r="D86" s="260" t="str">
        <f t="shared" si="33"/>
        <v/>
      </c>
      <c r="E86" s="260" t="str">
        <f t="shared" si="34"/>
        <v/>
      </c>
      <c r="F86" s="260" t="str">
        <f t="shared" si="35"/>
        <v/>
      </c>
      <c r="G86" s="260" t="str">
        <f t="shared" si="36"/>
        <v/>
      </c>
      <c r="H86" s="264" t="str">
        <f t="shared" si="36"/>
        <v/>
      </c>
      <c r="I86" s="285"/>
      <c r="J86" s="286"/>
      <c r="K86" s="382"/>
      <c r="L86" s="389" t="str">
        <f t="shared" si="37"/>
        <v/>
      </c>
      <c r="M86" s="405"/>
    </row>
    <row r="87" spans="1:13" ht="13.05" customHeight="1" thickBot="1">
      <c r="A87" s="257"/>
      <c r="B87" s="258"/>
      <c r="C87" s="262" t="str">
        <f t="shared" si="32"/>
        <v/>
      </c>
      <c r="D87" s="262" t="str">
        <f t="shared" si="33"/>
        <v/>
      </c>
      <c r="E87" s="262" t="str">
        <f t="shared" si="34"/>
        <v/>
      </c>
      <c r="F87" s="262" t="str">
        <f t="shared" si="35"/>
        <v/>
      </c>
      <c r="G87" s="262" t="str">
        <f t="shared" si="36"/>
        <v/>
      </c>
      <c r="H87" s="277" t="str">
        <f t="shared" si="36"/>
        <v/>
      </c>
      <c r="I87" s="287"/>
      <c r="J87" s="288"/>
      <c r="K87" s="383"/>
      <c r="L87" s="390" t="str">
        <f t="shared" si="37"/>
        <v/>
      </c>
      <c r="M87" s="410"/>
    </row>
  </sheetData>
  <mergeCells count="8">
    <mergeCell ref="A58:M58"/>
    <mergeCell ref="A73:M73"/>
    <mergeCell ref="A1:M1"/>
    <mergeCell ref="A3:M3"/>
    <mergeCell ref="A14:M14"/>
    <mergeCell ref="A27:M27"/>
    <mergeCell ref="A36:M36"/>
    <mergeCell ref="A50:M50"/>
  </mergeCells>
  <phoneticPr fontId="42" type="noConversion"/>
  <printOptions horizontalCentered="1"/>
  <pageMargins left="0.31496062992125984" right="0.31496062992125984" top="0.35433070866141736" bottom="0.35433070866141736" header="0.19685039370078741" footer="0.11811023622047245"/>
  <pageSetup paperSize="9" orientation="landscape" r:id="rId1"/>
  <headerFooter>
    <oddFooter xml:space="preserve">&amp;L&amp;"Arial,Gras"&amp;12&amp;F  /  &amp;A&amp;C&amp;P/&amp;N&amp;R&amp;KFF0000Edition du:&amp;D_&amp;T </oddFooter>
  </headerFooter>
  <rowBreaks count="2" manualBreakCount="2">
    <brk id="26" max="16383" man="1"/>
    <brk id="4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9">
    <tabColor rgb="FFFF0000"/>
  </sheetPr>
  <dimension ref="A1:Y87"/>
  <sheetViews>
    <sheetView topLeftCell="A59" workbookViewId="0">
      <selection activeCell="J10" sqref="J10"/>
    </sheetView>
  </sheetViews>
  <sheetFormatPr baseColWidth="10" defaultColWidth="11.44140625" defaultRowHeight="12" customHeight="1"/>
  <cols>
    <col min="1" max="1" width="8.77734375" style="269" customWidth="1"/>
    <col min="2" max="2" width="8.77734375" style="244" customWidth="1"/>
    <col min="3" max="3" width="25.77734375" style="244" customWidth="1"/>
    <col min="4" max="4" width="8.77734375" style="270" customWidth="1"/>
    <col min="5" max="5" width="25.77734375" style="271" customWidth="1"/>
    <col min="6" max="6" width="8.44140625" style="270" customWidth="1"/>
    <col min="7" max="7" width="12.77734375" style="242" customWidth="1"/>
    <col min="8" max="8" width="12.77734375" style="272" customWidth="1"/>
    <col min="9" max="9" width="11.44140625" style="246"/>
    <col min="10" max="10" width="7.44140625" style="357" customWidth="1"/>
    <col min="11" max="11" width="10.77734375" style="421" customWidth="1"/>
    <col min="12" max="12" width="11.44140625" style="243"/>
    <col min="13" max="13" width="11.44140625" style="241"/>
    <col min="14" max="14" width="13.44140625" style="242" customWidth="1"/>
    <col min="15" max="16384" width="11.44140625" style="242"/>
  </cols>
  <sheetData>
    <row r="1" spans="1:25" ht="25.05" customHeight="1">
      <c r="A1" s="946" t="str">
        <f ca="1">MID(CELL("filename",$A$1),FIND("]",CELL("filename",$A$1))+1,32)&amp;" "&amp;AN</f>
        <v>Trame K 2026</v>
      </c>
      <c r="B1" s="947"/>
      <c r="C1" s="947"/>
      <c r="D1" s="947"/>
      <c r="E1" s="947"/>
      <c r="F1" s="947"/>
      <c r="G1" s="947"/>
      <c r="H1" s="947"/>
      <c r="I1" s="947"/>
      <c r="J1" s="947"/>
      <c r="K1" s="948"/>
      <c r="L1" s="240"/>
    </row>
    <row r="2" spans="1:25" ht="15" customHeight="1" thickBot="1">
      <c r="A2" s="254" t="s">
        <v>666</v>
      </c>
      <c r="B2" s="255" t="s">
        <v>667</v>
      </c>
      <c r="C2" s="255" t="s">
        <v>668</v>
      </c>
      <c r="D2" s="255" t="s">
        <v>669</v>
      </c>
      <c r="E2" s="255" t="s">
        <v>670</v>
      </c>
      <c r="F2" s="255" t="s">
        <v>671</v>
      </c>
      <c r="G2" s="255" t="s">
        <v>672</v>
      </c>
      <c r="H2" s="255" t="s">
        <v>673</v>
      </c>
      <c r="I2" s="256" t="s">
        <v>476</v>
      </c>
      <c r="J2" s="422" t="s">
        <v>557</v>
      </c>
      <c r="K2" s="417" t="s">
        <v>630</v>
      </c>
      <c r="L2" s="240"/>
    </row>
    <row r="3" spans="1:25" s="245" customFormat="1" ht="20.100000000000001" customHeight="1">
      <c r="A3" s="943" t="s">
        <v>515</v>
      </c>
      <c r="B3" s="944"/>
      <c r="C3" s="944"/>
      <c r="D3" s="944"/>
      <c r="E3" s="944"/>
      <c r="F3" s="944"/>
      <c r="G3" s="944"/>
      <c r="H3" s="944"/>
      <c r="I3" s="944"/>
      <c r="J3" s="944"/>
      <c r="K3" s="945"/>
      <c r="L3" s="243"/>
      <c r="M3" s="273"/>
    </row>
    <row r="4" spans="1:25" ht="13.05" customHeight="1">
      <c r="A4" s="247"/>
      <c r="B4" s="248"/>
      <c r="C4" s="259" t="str">
        <f t="shared" ref="C4:C13" si="0">IF($A4="","",VLOOKUP($A4,licbarque97,3))</f>
        <v/>
      </c>
      <c r="D4" s="259" t="str">
        <f>IF(A4="","",VLOOKUP(A4,licbarque97,6))</f>
        <v/>
      </c>
      <c r="E4" s="259" t="str">
        <f t="shared" ref="E4:E13" si="1">IF($B4="","",VLOOKUP($B4,licbarque97,3))</f>
        <v/>
      </c>
      <c r="F4" s="259" t="str">
        <f>IF(B4="","",VLOOKUP(B4,licbarque97,6))</f>
        <v/>
      </c>
      <c r="G4" s="259" t="str">
        <f>IF(A4="","",VLOOKUP(A4,licbarque97,5))</f>
        <v/>
      </c>
      <c r="H4" s="266" t="str">
        <f>IF(B4="","",VLOOKUP(B4,licbarque97,5))</f>
        <v/>
      </c>
      <c r="I4" s="414"/>
      <c r="J4" s="385" t="str">
        <f>IF(I4="","",RANK(I4,$I$4:$I$13))</f>
        <v/>
      </c>
      <c r="K4" s="418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</row>
    <row r="5" spans="1:25" ht="13.05" customHeight="1">
      <c r="A5" s="249"/>
      <c r="B5" s="250"/>
      <c r="C5" s="260" t="str">
        <f t="shared" si="0"/>
        <v/>
      </c>
      <c r="D5" s="260" t="str">
        <f t="shared" ref="D5:D13" si="2">IF(A5="","",VLOOKUP(A5,licbarque97,6))</f>
        <v/>
      </c>
      <c r="E5" s="260" t="str">
        <f t="shared" si="1"/>
        <v/>
      </c>
      <c r="F5" s="260" t="str">
        <f t="shared" ref="F5:F13" si="3">IF(B5="","",VLOOKUP(B5,licbarque97,6))</f>
        <v/>
      </c>
      <c r="G5" s="260" t="str">
        <f t="shared" ref="G5:G13" si="4">IF(A5="","",VLOOKUP(A5,licbarque97,5))</f>
        <v/>
      </c>
      <c r="H5" s="264" t="str">
        <f t="shared" ref="H5:H13" si="5">IF(B5="","",VLOOKUP(B5,licbarque97,5))</f>
        <v/>
      </c>
      <c r="I5" s="415"/>
      <c r="J5" s="386" t="str">
        <f t="shared" ref="J5:J13" si="6">IF(I5="","",RANK(I5,$I$4:$I$13))</f>
        <v/>
      </c>
      <c r="K5" s="419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</row>
    <row r="6" spans="1:25" ht="13.05" customHeight="1">
      <c r="A6" s="249"/>
      <c r="B6" s="250"/>
      <c r="C6" s="260" t="str">
        <f t="shared" si="0"/>
        <v/>
      </c>
      <c r="D6" s="260" t="str">
        <f t="shared" si="2"/>
        <v/>
      </c>
      <c r="E6" s="260" t="str">
        <f t="shared" si="1"/>
        <v/>
      </c>
      <c r="F6" s="260" t="str">
        <f t="shared" si="3"/>
        <v/>
      </c>
      <c r="G6" s="260" t="str">
        <f t="shared" si="4"/>
        <v/>
      </c>
      <c r="H6" s="264" t="str">
        <f t="shared" si="5"/>
        <v/>
      </c>
      <c r="I6" s="415"/>
      <c r="J6" s="386" t="str">
        <f t="shared" si="6"/>
        <v/>
      </c>
      <c r="K6" s="419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</row>
    <row r="7" spans="1:25" ht="13.05" customHeight="1">
      <c r="A7" s="249"/>
      <c r="B7" s="250"/>
      <c r="C7" s="260" t="str">
        <f t="shared" si="0"/>
        <v/>
      </c>
      <c r="D7" s="260" t="str">
        <f t="shared" si="2"/>
        <v/>
      </c>
      <c r="E7" s="260" t="str">
        <f t="shared" si="1"/>
        <v/>
      </c>
      <c r="F7" s="260" t="str">
        <f t="shared" si="3"/>
        <v/>
      </c>
      <c r="G7" s="260" t="str">
        <f t="shared" si="4"/>
        <v/>
      </c>
      <c r="H7" s="264" t="str">
        <f t="shared" si="5"/>
        <v/>
      </c>
      <c r="I7" s="415"/>
      <c r="J7" s="386" t="str">
        <f t="shared" si="6"/>
        <v/>
      </c>
      <c r="K7" s="419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</row>
    <row r="8" spans="1:25" ht="13.05" customHeight="1">
      <c r="A8" s="249"/>
      <c r="B8" s="250"/>
      <c r="C8" s="260" t="str">
        <f t="shared" si="0"/>
        <v/>
      </c>
      <c r="D8" s="260" t="str">
        <f t="shared" si="2"/>
        <v/>
      </c>
      <c r="E8" s="260" t="str">
        <f t="shared" si="1"/>
        <v/>
      </c>
      <c r="F8" s="260" t="str">
        <f t="shared" si="3"/>
        <v/>
      </c>
      <c r="G8" s="260" t="str">
        <f t="shared" si="4"/>
        <v/>
      </c>
      <c r="H8" s="264" t="str">
        <f t="shared" si="5"/>
        <v/>
      </c>
      <c r="I8" s="415"/>
      <c r="J8" s="386" t="str">
        <f t="shared" si="6"/>
        <v/>
      </c>
      <c r="K8" s="419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</row>
    <row r="9" spans="1:25" ht="13.05" customHeight="1">
      <c r="A9" s="249"/>
      <c r="B9" s="250"/>
      <c r="C9" s="260" t="str">
        <f t="shared" si="0"/>
        <v/>
      </c>
      <c r="D9" s="260" t="str">
        <f t="shared" si="2"/>
        <v/>
      </c>
      <c r="E9" s="260" t="str">
        <f t="shared" si="1"/>
        <v/>
      </c>
      <c r="F9" s="260" t="str">
        <f t="shared" si="3"/>
        <v/>
      </c>
      <c r="G9" s="260" t="str">
        <f t="shared" si="4"/>
        <v/>
      </c>
      <c r="H9" s="264" t="str">
        <f t="shared" si="5"/>
        <v/>
      </c>
      <c r="I9" s="415"/>
      <c r="J9" s="386" t="str">
        <f t="shared" si="6"/>
        <v/>
      </c>
      <c r="K9" s="419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</row>
    <row r="10" spans="1:25" ht="13.05" customHeight="1">
      <c r="A10" s="249"/>
      <c r="B10" s="250"/>
      <c r="C10" s="260" t="str">
        <f t="shared" si="0"/>
        <v/>
      </c>
      <c r="D10" s="260" t="str">
        <f t="shared" si="2"/>
        <v/>
      </c>
      <c r="E10" s="260" t="str">
        <f t="shared" si="1"/>
        <v/>
      </c>
      <c r="F10" s="260" t="str">
        <f t="shared" si="3"/>
        <v/>
      </c>
      <c r="G10" s="260" t="str">
        <f t="shared" si="4"/>
        <v/>
      </c>
      <c r="H10" s="264" t="str">
        <f t="shared" si="5"/>
        <v/>
      </c>
      <c r="I10" s="415"/>
      <c r="J10" s="386" t="str">
        <f t="shared" si="6"/>
        <v/>
      </c>
      <c r="K10" s="419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</row>
    <row r="11" spans="1:25" ht="13.05" customHeight="1">
      <c r="A11" s="249"/>
      <c r="B11" s="250"/>
      <c r="C11" s="260" t="str">
        <f t="shared" si="0"/>
        <v/>
      </c>
      <c r="D11" s="260" t="str">
        <f t="shared" si="2"/>
        <v/>
      </c>
      <c r="E11" s="260" t="str">
        <f t="shared" si="1"/>
        <v/>
      </c>
      <c r="F11" s="260" t="str">
        <f t="shared" si="3"/>
        <v/>
      </c>
      <c r="G11" s="260" t="str">
        <f t="shared" si="4"/>
        <v/>
      </c>
      <c r="H11" s="264" t="str">
        <f t="shared" si="5"/>
        <v/>
      </c>
      <c r="I11" s="415"/>
      <c r="J11" s="386" t="str">
        <f t="shared" si="6"/>
        <v/>
      </c>
      <c r="K11" s="419"/>
    </row>
    <row r="12" spans="1:25" ht="13.05" customHeight="1">
      <c r="A12" s="249"/>
      <c r="B12" s="250"/>
      <c r="C12" s="260" t="str">
        <f t="shared" si="0"/>
        <v/>
      </c>
      <c r="D12" s="260" t="str">
        <f t="shared" si="2"/>
        <v/>
      </c>
      <c r="E12" s="260" t="str">
        <f t="shared" si="1"/>
        <v/>
      </c>
      <c r="F12" s="260" t="str">
        <f t="shared" si="3"/>
        <v/>
      </c>
      <c r="G12" s="260" t="str">
        <f t="shared" si="4"/>
        <v/>
      </c>
      <c r="H12" s="264" t="str">
        <f t="shared" si="5"/>
        <v/>
      </c>
      <c r="I12" s="415"/>
      <c r="J12" s="386" t="str">
        <f t="shared" si="6"/>
        <v/>
      </c>
      <c r="K12" s="419"/>
    </row>
    <row r="13" spans="1:25" ht="13.05" customHeight="1" thickBot="1">
      <c r="A13" s="252"/>
      <c r="B13" s="253"/>
      <c r="C13" s="261" t="str">
        <f t="shared" si="0"/>
        <v/>
      </c>
      <c r="D13" s="261" t="str">
        <f t="shared" si="2"/>
        <v/>
      </c>
      <c r="E13" s="261" t="str">
        <f t="shared" si="1"/>
        <v/>
      </c>
      <c r="F13" s="261" t="str">
        <f t="shared" si="3"/>
        <v/>
      </c>
      <c r="G13" s="261" t="str">
        <f t="shared" si="4"/>
        <v/>
      </c>
      <c r="H13" s="276" t="str">
        <f t="shared" si="5"/>
        <v/>
      </c>
      <c r="I13" s="416"/>
      <c r="J13" s="387" t="str">
        <f t="shared" si="6"/>
        <v/>
      </c>
      <c r="K13" s="420"/>
    </row>
    <row r="14" spans="1:25" s="245" customFormat="1" ht="20.100000000000001" customHeight="1">
      <c r="A14" s="943" t="s">
        <v>508</v>
      </c>
      <c r="B14" s="944"/>
      <c r="C14" s="944"/>
      <c r="D14" s="944"/>
      <c r="E14" s="944"/>
      <c r="F14" s="944"/>
      <c r="G14" s="944"/>
      <c r="H14" s="944"/>
      <c r="I14" s="944"/>
      <c r="J14" s="944"/>
      <c r="K14" s="945"/>
      <c r="L14" s="243"/>
      <c r="M14" s="273"/>
    </row>
    <row r="15" spans="1:25" ht="13.05" customHeight="1">
      <c r="A15" s="247"/>
      <c r="B15" s="248"/>
      <c r="C15" s="259" t="str">
        <f t="shared" ref="C15:C35" si="7">IF($A15="","",VLOOKUP($A15,licbarque97,3))</f>
        <v/>
      </c>
      <c r="D15" s="259" t="str">
        <f>IF(A15="","",VLOOKUP(A15,licbarque97,6))</f>
        <v/>
      </c>
      <c r="E15" s="259" t="str">
        <f t="shared" ref="E15:E35" si="8">IF($B15="","",VLOOKUP($B15,licbarque97,3))</f>
        <v/>
      </c>
      <c r="F15" s="259" t="str">
        <f>IF(B15="","",VLOOKUP(B15,licbarque97,6))</f>
        <v/>
      </c>
      <c r="G15" s="259" t="str">
        <f>IF(A15="","",VLOOKUP(A15,licbarque97,5))</f>
        <v/>
      </c>
      <c r="H15" s="266" t="str">
        <f>IF(B15="","",VLOOKUP(B15,licbarque97,5))</f>
        <v/>
      </c>
      <c r="I15" s="414"/>
      <c r="J15" s="385" t="str">
        <f>IF(I15="","",RANK(I15,$I$15:$I$26))</f>
        <v/>
      </c>
      <c r="K15" s="418"/>
    </row>
    <row r="16" spans="1:25" ht="13.05" customHeight="1">
      <c r="A16" s="249"/>
      <c r="B16" s="250"/>
      <c r="C16" s="260" t="str">
        <f t="shared" si="7"/>
        <v/>
      </c>
      <c r="D16" s="260" t="str">
        <f t="shared" ref="D16:D26" si="9">IF(A16="","",VLOOKUP(A16,licbarque97,6))</f>
        <v/>
      </c>
      <c r="E16" s="260" t="str">
        <f t="shared" si="8"/>
        <v/>
      </c>
      <c r="F16" s="260" t="str">
        <f t="shared" ref="F16:F26" si="10">IF(B16="","",VLOOKUP(B16,licbarque97,6))</f>
        <v/>
      </c>
      <c r="G16" s="260" t="str">
        <f t="shared" ref="G16:G26" si="11">IF(A16="","",VLOOKUP(A16,licbarque97,5))</f>
        <v/>
      </c>
      <c r="H16" s="264" t="str">
        <f t="shared" ref="H16:H26" si="12">IF(B16="","",VLOOKUP(B16,licbarque97,5))</f>
        <v/>
      </c>
      <c r="I16" s="415"/>
      <c r="J16" s="386" t="str">
        <f t="shared" ref="J16:J26" si="13">IF(I16="","",RANK(I16,$I$15:$I$26))</f>
        <v/>
      </c>
      <c r="K16" s="419"/>
    </row>
    <row r="17" spans="1:13" ht="13.05" customHeight="1">
      <c r="A17" s="249"/>
      <c r="B17" s="250"/>
      <c r="C17" s="260" t="str">
        <f t="shared" si="7"/>
        <v/>
      </c>
      <c r="D17" s="260" t="str">
        <f t="shared" si="9"/>
        <v/>
      </c>
      <c r="E17" s="260" t="str">
        <f t="shared" si="8"/>
        <v/>
      </c>
      <c r="F17" s="260" t="str">
        <f t="shared" si="10"/>
        <v/>
      </c>
      <c r="G17" s="260" t="str">
        <f t="shared" si="11"/>
        <v/>
      </c>
      <c r="H17" s="264" t="str">
        <f t="shared" si="12"/>
        <v/>
      </c>
      <c r="I17" s="415"/>
      <c r="J17" s="386" t="str">
        <f t="shared" si="13"/>
        <v/>
      </c>
      <c r="K17" s="419"/>
    </row>
    <row r="18" spans="1:13" ht="13.05" customHeight="1">
      <c r="A18" s="249"/>
      <c r="B18" s="250"/>
      <c r="C18" s="260" t="str">
        <f t="shared" si="7"/>
        <v/>
      </c>
      <c r="D18" s="260" t="str">
        <f t="shared" si="9"/>
        <v/>
      </c>
      <c r="E18" s="260" t="str">
        <f t="shared" si="8"/>
        <v/>
      </c>
      <c r="F18" s="260" t="str">
        <f t="shared" si="10"/>
        <v/>
      </c>
      <c r="G18" s="260" t="str">
        <f t="shared" si="11"/>
        <v/>
      </c>
      <c r="H18" s="264" t="str">
        <f t="shared" si="12"/>
        <v/>
      </c>
      <c r="I18" s="415"/>
      <c r="J18" s="386" t="str">
        <f t="shared" si="13"/>
        <v/>
      </c>
      <c r="K18" s="419"/>
    </row>
    <row r="19" spans="1:13" ht="13.05" customHeight="1">
      <c r="A19" s="249"/>
      <c r="B19" s="250"/>
      <c r="C19" s="260" t="str">
        <f t="shared" si="7"/>
        <v/>
      </c>
      <c r="D19" s="260" t="str">
        <f t="shared" si="9"/>
        <v/>
      </c>
      <c r="E19" s="260" t="str">
        <f t="shared" si="8"/>
        <v/>
      </c>
      <c r="F19" s="260" t="str">
        <f t="shared" si="10"/>
        <v/>
      </c>
      <c r="G19" s="260" t="str">
        <f t="shared" si="11"/>
        <v/>
      </c>
      <c r="H19" s="264" t="str">
        <f t="shared" si="12"/>
        <v/>
      </c>
      <c r="I19" s="415"/>
      <c r="J19" s="386" t="str">
        <f t="shared" si="13"/>
        <v/>
      </c>
      <c r="K19" s="419"/>
    </row>
    <row r="20" spans="1:13" ht="13.05" customHeight="1">
      <c r="A20" s="249"/>
      <c r="B20" s="250"/>
      <c r="C20" s="260" t="str">
        <f t="shared" si="7"/>
        <v/>
      </c>
      <c r="D20" s="260" t="str">
        <f t="shared" si="9"/>
        <v/>
      </c>
      <c r="E20" s="260" t="str">
        <f t="shared" si="8"/>
        <v/>
      </c>
      <c r="F20" s="260" t="str">
        <f t="shared" si="10"/>
        <v/>
      </c>
      <c r="G20" s="260" t="str">
        <f t="shared" si="11"/>
        <v/>
      </c>
      <c r="H20" s="264" t="str">
        <f t="shared" si="12"/>
        <v/>
      </c>
      <c r="I20" s="415"/>
      <c r="J20" s="386" t="str">
        <f t="shared" si="13"/>
        <v/>
      </c>
      <c r="K20" s="419"/>
    </row>
    <row r="21" spans="1:13" ht="13.05" customHeight="1">
      <c r="A21" s="249"/>
      <c r="B21" s="250"/>
      <c r="C21" s="250" t="str">
        <f t="shared" si="7"/>
        <v/>
      </c>
      <c r="D21" s="250" t="str">
        <f t="shared" si="9"/>
        <v/>
      </c>
      <c r="E21" s="250" t="str">
        <f t="shared" si="8"/>
        <v/>
      </c>
      <c r="F21" s="250" t="str">
        <f t="shared" si="10"/>
        <v/>
      </c>
      <c r="G21" s="250" t="str">
        <f t="shared" si="11"/>
        <v/>
      </c>
      <c r="H21" s="251" t="str">
        <f t="shared" si="12"/>
        <v/>
      </c>
      <c r="I21" s="423"/>
      <c r="J21" s="424" t="str">
        <f t="shared" si="13"/>
        <v/>
      </c>
      <c r="K21" s="425"/>
    </row>
    <row r="22" spans="1:13" ht="13.05" customHeight="1">
      <c r="A22" s="249"/>
      <c r="B22" s="250"/>
      <c r="C22" s="260" t="str">
        <f t="shared" si="7"/>
        <v/>
      </c>
      <c r="D22" s="260" t="str">
        <f t="shared" si="9"/>
        <v/>
      </c>
      <c r="E22" s="260" t="str">
        <f t="shared" si="8"/>
        <v/>
      </c>
      <c r="F22" s="260" t="str">
        <f t="shared" si="10"/>
        <v/>
      </c>
      <c r="G22" s="260" t="str">
        <f t="shared" si="11"/>
        <v/>
      </c>
      <c r="H22" s="264" t="str">
        <f t="shared" si="12"/>
        <v/>
      </c>
      <c r="I22" s="415"/>
      <c r="J22" s="386" t="str">
        <f t="shared" si="13"/>
        <v/>
      </c>
      <c r="K22" s="419"/>
    </row>
    <row r="23" spans="1:13" ht="13.05" customHeight="1">
      <c r="A23" s="249"/>
      <c r="B23" s="250"/>
      <c r="C23" s="260" t="str">
        <f t="shared" si="7"/>
        <v/>
      </c>
      <c r="D23" s="260" t="str">
        <f t="shared" si="9"/>
        <v/>
      </c>
      <c r="E23" s="260" t="str">
        <f t="shared" si="8"/>
        <v/>
      </c>
      <c r="F23" s="260" t="str">
        <f t="shared" si="10"/>
        <v/>
      </c>
      <c r="G23" s="260" t="str">
        <f t="shared" si="11"/>
        <v/>
      </c>
      <c r="H23" s="264" t="str">
        <f t="shared" si="12"/>
        <v/>
      </c>
      <c r="I23" s="415"/>
      <c r="J23" s="386" t="str">
        <f t="shared" si="13"/>
        <v/>
      </c>
      <c r="K23" s="419"/>
    </row>
    <row r="24" spans="1:13" ht="13.05" customHeight="1">
      <c r="A24" s="249"/>
      <c r="B24" s="250"/>
      <c r="C24" s="260" t="str">
        <f t="shared" si="7"/>
        <v/>
      </c>
      <c r="D24" s="260" t="str">
        <f t="shared" si="9"/>
        <v/>
      </c>
      <c r="E24" s="260" t="str">
        <f t="shared" si="8"/>
        <v/>
      </c>
      <c r="F24" s="260" t="str">
        <f t="shared" si="10"/>
        <v/>
      </c>
      <c r="G24" s="260" t="str">
        <f t="shared" si="11"/>
        <v/>
      </c>
      <c r="H24" s="264" t="str">
        <f t="shared" si="12"/>
        <v/>
      </c>
      <c r="I24" s="415"/>
      <c r="J24" s="386" t="str">
        <f t="shared" si="13"/>
        <v/>
      </c>
      <c r="K24" s="419"/>
    </row>
    <row r="25" spans="1:13" ht="13.05" customHeight="1">
      <c r="A25" s="249"/>
      <c r="B25" s="250"/>
      <c r="C25" s="260" t="str">
        <f t="shared" si="7"/>
        <v/>
      </c>
      <c r="D25" s="260" t="str">
        <f t="shared" si="9"/>
        <v/>
      </c>
      <c r="E25" s="260" t="str">
        <f t="shared" si="8"/>
        <v/>
      </c>
      <c r="F25" s="260" t="str">
        <f t="shared" si="10"/>
        <v/>
      </c>
      <c r="G25" s="260" t="str">
        <f t="shared" si="11"/>
        <v/>
      </c>
      <c r="H25" s="264" t="str">
        <f t="shared" si="12"/>
        <v/>
      </c>
      <c r="I25" s="415"/>
      <c r="J25" s="386" t="str">
        <f t="shared" si="13"/>
        <v/>
      </c>
      <c r="K25" s="419"/>
    </row>
    <row r="26" spans="1:13" ht="13.05" customHeight="1" thickBot="1">
      <c r="A26" s="257"/>
      <c r="B26" s="258"/>
      <c r="C26" s="262" t="str">
        <f t="shared" si="7"/>
        <v/>
      </c>
      <c r="D26" s="262" t="str">
        <f t="shared" si="9"/>
        <v/>
      </c>
      <c r="E26" s="262" t="str">
        <f t="shared" si="8"/>
        <v/>
      </c>
      <c r="F26" s="262" t="str">
        <f t="shared" si="10"/>
        <v/>
      </c>
      <c r="G26" s="262" t="str">
        <f t="shared" si="11"/>
        <v/>
      </c>
      <c r="H26" s="277" t="str">
        <f t="shared" si="12"/>
        <v/>
      </c>
      <c r="I26" s="416"/>
      <c r="J26" s="387" t="str">
        <f t="shared" si="13"/>
        <v/>
      </c>
      <c r="K26" s="426"/>
    </row>
    <row r="27" spans="1:13" s="245" customFormat="1" ht="20.100000000000001" customHeight="1">
      <c r="A27" s="943" t="s">
        <v>509</v>
      </c>
      <c r="B27" s="944"/>
      <c r="C27" s="944"/>
      <c r="D27" s="944"/>
      <c r="E27" s="944"/>
      <c r="F27" s="944"/>
      <c r="G27" s="944"/>
      <c r="H27" s="944"/>
      <c r="I27" s="944"/>
      <c r="J27" s="944"/>
      <c r="K27" s="945"/>
      <c r="L27" s="243"/>
      <c r="M27" s="273"/>
    </row>
    <row r="28" spans="1:13" ht="13.05" customHeight="1">
      <c r="A28" s="249"/>
      <c r="B28" s="250"/>
      <c r="C28" s="260" t="str">
        <f t="shared" si="7"/>
        <v/>
      </c>
      <c r="D28" s="260" t="str">
        <f t="shared" ref="D28:D35" si="14">IF(A28="","",VLOOKUP(A28,licbarque97,6))</f>
        <v/>
      </c>
      <c r="E28" s="260" t="str">
        <f t="shared" si="8"/>
        <v/>
      </c>
      <c r="F28" s="260" t="str">
        <f t="shared" ref="F28:F35" si="15">IF(B28="","",VLOOKUP(B28,licbarque97,6))</f>
        <v/>
      </c>
      <c r="G28" s="260" t="str">
        <f t="shared" ref="G28:G35" si="16">IF(A28="","",VLOOKUP(A28,licbarque97,5))</f>
        <v/>
      </c>
      <c r="H28" s="264" t="str">
        <f t="shared" ref="H28:H35" si="17">IF(B28="","",VLOOKUP(B28,licbarque97,5))</f>
        <v/>
      </c>
      <c r="I28" s="414"/>
      <c r="J28" s="385" t="str">
        <f>IF(I28="","",RANK(I28,$I$28:$I$35))</f>
        <v/>
      </c>
      <c r="K28" s="419"/>
    </row>
    <row r="29" spans="1:13" ht="13.05" customHeight="1">
      <c r="A29" s="249"/>
      <c r="B29" s="250"/>
      <c r="C29" s="260" t="str">
        <f t="shared" si="7"/>
        <v/>
      </c>
      <c r="D29" s="260" t="str">
        <f t="shared" si="14"/>
        <v/>
      </c>
      <c r="E29" s="260" t="str">
        <f t="shared" si="8"/>
        <v/>
      </c>
      <c r="F29" s="260" t="str">
        <f t="shared" si="15"/>
        <v/>
      </c>
      <c r="G29" s="260" t="str">
        <f t="shared" si="16"/>
        <v/>
      </c>
      <c r="H29" s="264" t="str">
        <f t="shared" si="17"/>
        <v/>
      </c>
      <c r="I29" s="415"/>
      <c r="J29" s="386" t="str">
        <f t="shared" ref="J29:J35" si="18">IF(I29="","",RANK(I29,$I$28:$I$35))</f>
        <v/>
      </c>
      <c r="K29" s="419"/>
    </row>
    <row r="30" spans="1:13" ht="13.05" customHeight="1">
      <c r="A30" s="249"/>
      <c r="B30" s="250"/>
      <c r="C30" s="260" t="str">
        <f t="shared" si="7"/>
        <v/>
      </c>
      <c r="D30" s="260" t="str">
        <f t="shared" si="14"/>
        <v/>
      </c>
      <c r="E30" s="260" t="str">
        <f t="shared" si="8"/>
        <v/>
      </c>
      <c r="F30" s="260" t="str">
        <f t="shared" si="15"/>
        <v/>
      </c>
      <c r="G30" s="260" t="str">
        <f t="shared" si="16"/>
        <v/>
      </c>
      <c r="H30" s="264" t="str">
        <f t="shared" si="17"/>
        <v/>
      </c>
      <c r="I30" s="415"/>
      <c r="J30" s="386" t="str">
        <f t="shared" si="18"/>
        <v/>
      </c>
      <c r="K30" s="419"/>
    </row>
    <row r="31" spans="1:13" ht="13.05" customHeight="1">
      <c r="A31" s="249"/>
      <c r="B31" s="250"/>
      <c r="C31" s="260" t="str">
        <f t="shared" si="7"/>
        <v/>
      </c>
      <c r="D31" s="260" t="str">
        <f t="shared" si="14"/>
        <v/>
      </c>
      <c r="E31" s="260" t="str">
        <f t="shared" si="8"/>
        <v/>
      </c>
      <c r="F31" s="260" t="str">
        <f t="shared" si="15"/>
        <v/>
      </c>
      <c r="G31" s="260" t="str">
        <f t="shared" si="16"/>
        <v/>
      </c>
      <c r="H31" s="264" t="str">
        <f t="shared" si="17"/>
        <v/>
      </c>
      <c r="I31" s="415"/>
      <c r="J31" s="386" t="str">
        <f t="shared" si="18"/>
        <v/>
      </c>
      <c r="K31" s="419"/>
    </row>
    <row r="32" spans="1:13" ht="13.05" customHeight="1">
      <c r="A32" s="249"/>
      <c r="B32" s="250"/>
      <c r="C32" s="260" t="str">
        <f t="shared" si="7"/>
        <v/>
      </c>
      <c r="D32" s="260" t="str">
        <f t="shared" si="14"/>
        <v/>
      </c>
      <c r="E32" s="260" t="str">
        <f t="shared" si="8"/>
        <v/>
      </c>
      <c r="F32" s="260" t="str">
        <f t="shared" si="15"/>
        <v/>
      </c>
      <c r="G32" s="260" t="str">
        <f t="shared" si="16"/>
        <v/>
      </c>
      <c r="H32" s="264" t="str">
        <f t="shared" si="17"/>
        <v/>
      </c>
      <c r="I32" s="415"/>
      <c r="J32" s="386" t="str">
        <f t="shared" si="18"/>
        <v/>
      </c>
      <c r="K32" s="419"/>
    </row>
    <row r="33" spans="1:13" ht="13.05" customHeight="1">
      <c r="A33" s="249"/>
      <c r="B33" s="250"/>
      <c r="C33" s="260" t="str">
        <f t="shared" si="7"/>
        <v/>
      </c>
      <c r="D33" s="260" t="str">
        <f t="shared" si="14"/>
        <v/>
      </c>
      <c r="E33" s="260" t="str">
        <f t="shared" si="8"/>
        <v/>
      </c>
      <c r="F33" s="260" t="str">
        <f t="shared" si="15"/>
        <v/>
      </c>
      <c r="G33" s="260" t="str">
        <f t="shared" si="16"/>
        <v/>
      </c>
      <c r="H33" s="264" t="str">
        <f t="shared" si="17"/>
        <v/>
      </c>
      <c r="I33" s="415"/>
      <c r="J33" s="386" t="str">
        <f t="shared" si="18"/>
        <v/>
      </c>
      <c r="K33" s="419"/>
    </row>
    <row r="34" spans="1:13" ht="13.05" customHeight="1">
      <c r="A34" s="249"/>
      <c r="B34" s="250"/>
      <c r="C34" s="260" t="str">
        <f t="shared" si="7"/>
        <v/>
      </c>
      <c r="D34" s="260" t="str">
        <f t="shared" si="14"/>
        <v/>
      </c>
      <c r="E34" s="260" t="str">
        <f t="shared" si="8"/>
        <v/>
      </c>
      <c r="F34" s="260" t="str">
        <f t="shared" si="15"/>
        <v/>
      </c>
      <c r="G34" s="260" t="str">
        <f t="shared" si="16"/>
        <v/>
      </c>
      <c r="H34" s="264" t="str">
        <f t="shared" si="17"/>
        <v/>
      </c>
      <c r="I34" s="415"/>
      <c r="J34" s="386" t="str">
        <f t="shared" si="18"/>
        <v/>
      </c>
      <c r="K34" s="419"/>
    </row>
    <row r="35" spans="1:13" ht="13.05" customHeight="1" thickBot="1">
      <c r="A35" s="257"/>
      <c r="B35" s="258"/>
      <c r="C35" s="262" t="str">
        <f t="shared" si="7"/>
        <v/>
      </c>
      <c r="D35" s="262" t="str">
        <f t="shared" si="14"/>
        <v/>
      </c>
      <c r="E35" s="262" t="str">
        <f t="shared" si="8"/>
        <v/>
      </c>
      <c r="F35" s="262" t="str">
        <f t="shared" si="15"/>
        <v/>
      </c>
      <c r="G35" s="262" t="str">
        <f t="shared" si="16"/>
        <v/>
      </c>
      <c r="H35" s="277" t="str">
        <f t="shared" si="17"/>
        <v/>
      </c>
      <c r="I35" s="416"/>
      <c r="J35" s="387" t="str">
        <f t="shared" si="18"/>
        <v/>
      </c>
      <c r="K35" s="426"/>
    </row>
    <row r="36" spans="1:13" s="245" customFormat="1" ht="20.100000000000001" customHeight="1">
      <c r="A36" s="943" t="s">
        <v>510</v>
      </c>
      <c r="B36" s="944"/>
      <c r="C36" s="944"/>
      <c r="D36" s="944"/>
      <c r="E36" s="944"/>
      <c r="F36" s="944"/>
      <c r="G36" s="944"/>
      <c r="H36" s="944"/>
      <c r="I36" s="944"/>
      <c r="J36" s="944"/>
      <c r="K36" s="945"/>
      <c r="L36" s="243"/>
      <c r="M36" s="273"/>
    </row>
    <row r="37" spans="1:13" ht="13.05" customHeight="1">
      <c r="A37" s="247"/>
      <c r="B37" s="248"/>
      <c r="C37" s="259" t="str">
        <f t="shared" ref="C37:C49" si="19">IF($A37="","",VLOOKUP($A37,licbarque97,3))</f>
        <v/>
      </c>
      <c r="D37" s="259" t="str">
        <f>IF(A37="","",VLOOKUP(A37,licbarque97,6))</f>
        <v/>
      </c>
      <c r="E37" s="259" t="str">
        <f t="shared" ref="E37:E49" si="20">IF($B37="","",VLOOKUP($B37,licbarque97,3))</f>
        <v/>
      </c>
      <c r="F37" s="259" t="str">
        <f>IF(B37="","",VLOOKUP(B37,licbarque97,6))</f>
        <v/>
      </c>
      <c r="G37" s="259" t="str">
        <f>IF(A37="","",VLOOKUP(A37,licbarque97,5))</f>
        <v/>
      </c>
      <c r="H37" s="266" t="str">
        <f>IF(B37="","",VLOOKUP(B37,licbarque97,5))</f>
        <v/>
      </c>
      <c r="I37" s="414"/>
      <c r="J37" s="385" t="str">
        <f>IF(I37="","",RANK(I37,$I$37:$I$49))</f>
        <v/>
      </c>
      <c r="K37" s="418"/>
    </row>
    <row r="38" spans="1:13" ht="13.05" customHeight="1">
      <c r="A38" s="263"/>
      <c r="B38" s="260"/>
      <c r="C38" s="260" t="str">
        <f t="shared" si="19"/>
        <v/>
      </c>
      <c r="D38" s="260" t="str">
        <f t="shared" ref="D38:D49" si="21">IF(A38="","",VLOOKUP(A38,licbarque97,6))</f>
        <v/>
      </c>
      <c r="E38" s="260" t="str">
        <f t="shared" si="20"/>
        <v/>
      </c>
      <c r="F38" s="260" t="str">
        <f t="shared" ref="F38:F49" si="22">IF(B38="","",VLOOKUP(B38,licbarque97,6))</f>
        <v/>
      </c>
      <c r="G38" s="260" t="str">
        <f t="shared" ref="G38:G49" si="23">IF(A38="","",VLOOKUP(A38,licbarque97,5))</f>
        <v/>
      </c>
      <c r="H38" s="264" t="str">
        <f t="shared" ref="H38:H49" si="24">IF(B38="","",VLOOKUP(B38,licbarque97,5))</f>
        <v/>
      </c>
      <c r="I38" s="427"/>
      <c r="J38" s="428" t="str">
        <f t="shared" ref="J38:J49" si="25">IF(I38="","",RANK(I38,$I$37:$I$49))</f>
        <v/>
      </c>
      <c r="K38" s="429"/>
    </row>
    <row r="39" spans="1:13" ht="13.05" customHeight="1">
      <c r="A39" s="249"/>
      <c r="B39" s="250"/>
      <c r="C39" s="260" t="str">
        <f t="shared" si="19"/>
        <v/>
      </c>
      <c r="D39" s="260" t="str">
        <f t="shared" si="21"/>
        <v/>
      </c>
      <c r="E39" s="260" t="str">
        <f t="shared" si="20"/>
        <v/>
      </c>
      <c r="F39" s="260" t="str">
        <f t="shared" si="22"/>
        <v/>
      </c>
      <c r="G39" s="260" t="str">
        <f t="shared" si="23"/>
        <v/>
      </c>
      <c r="H39" s="264" t="str">
        <f t="shared" si="24"/>
        <v/>
      </c>
      <c r="I39" s="415"/>
      <c r="J39" s="386" t="str">
        <f t="shared" si="25"/>
        <v/>
      </c>
      <c r="K39" s="419"/>
    </row>
    <row r="40" spans="1:13" ht="13.05" customHeight="1">
      <c r="A40" s="249"/>
      <c r="B40" s="250"/>
      <c r="C40" s="260" t="str">
        <f t="shared" si="19"/>
        <v/>
      </c>
      <c r="D40" s="260" t="str">
        <f t="shared" si="21"/>
        <v/>
      </c>
      <c r="E40" s="260" t="str">
        <f t="shared" si="20"/>
        <v/>
      </c>
      <c r="F40" s="260" t="str">
        <f t="shared" si="22"/>
        <v/>
      </c>
      <c r="G40" s="260" t="str">
        <f t="shared" si="23"/>
        <v/>
      </c>
      <c r="H40" s="264" t="str">
        <f t="shared" si="24"/>
        <v/>
      </c>
      <c r="I40" s="415"/>
      <c r="J40" s="386" t="str">
        <f t="shared" si="25"/>
        <v/>
      </c>
      <c r="K40" s="419"/>
    </row>
    <row r="41" spans="1:13" ht="13.05" customHeight="1">
      <c r="A41" s="249"/>
      <c r="B41" s="250"/>
      <c r="C41" s="260" t="str">
        <f t="shared" si="19"/>
        <v/>
      </c>
      <c r="D41" s="260" t="str">
        <f t="shared" si="21"/>
        <v/>
      </c>
      <c r="E41" s="260" t="str">
        <f t="shared" si="20"/>
        <v/>
      </c>
      <c r="F41" s="260" t="str">
        <f t="shared" si="22"/>
        <v/>
      </c>
      <c r="G41" s="260" t="str">
        <f t="shared" si="23"/>
        <v/>
      </c>
      <c r="H41" s="264" t="str">
        <f t="shared" si="24"/>
        <v/>
      </c>
      <c r="I41" s="415"/>
      <c r="J41" s="386" t="str">
        <f t="shared" si="25"/>
        <v/>
      </c>
      <c r="K41" s="419"/>
    </row>
    <row r="42" spans="1:13" ht="13.05" customHeight="1">
      <c r="A42" s="249"/>
      <c r="B42" s="250"/>
      <c r="C42" s="260" t="str">
        <f t="shared" si="19"/>
        <v/>
      </c>
      <c r="D42" s="260" t="str">
        <f t="shared" si="21"/>
        <v/>
      </c>
      <c r="E42" s="260" t="str">
        <f t="shared" si="20"/>
        <v/>
      </c>
      <c r="F42" s="260" t="str">
        <f t="shared" si="22"/>
        <v/>
      </c>
      <c r="G42" s="260" t="str">
        <f t="shared" si="23"/>
        <v/>
      </c>
      <c r="H42" s="264" t="str">
        <f t="shared" si="24"/>
        <v/>
      </c>
      <c r="I42" s="415"/>
      <c r="J42" s="386" t="str">
        <f t="shared" si="25"/>
        <v/>
      </c>
      <c r="K42" s="419"/>
    </row>
    <row r="43" spans="1:13" ht="13.05" customHeight="1">
      <c r="A43" s="249"/>
      <c r="B43" s="250"/>
      <c r="C43" s="260" t="str">
        <f t="shared" si="19"/>
        <v/>
      </c>
      <c r="D43" s="260" t="str">
        <f t="shared" si="21"/>
        <v/>
      </c>
      <c r="E43" s="260" t="str">
        <f t="shared" si="20"/>
        <v/>
      </c>
      <c r="F43" s="260" t="str">
        <f t="shared" si="22"/>
        <v/>
      </c>
      <c r="G43" s="260" t="str">
        <f t="shared" si="23"/>
        <v/>
      </c>
      <c r="H43" s="264" t="str">
        <f t="shared" si="24"/>
        <v/>
      </c>
      <c r="I43" s="415"/>
      <c r="J43" s="386" t="str">
        <f t="shared" si="25"/>
        <v/>
      </c>
      <c r="K43" s="419"/>
    </row>
    <row r="44" spans="1:13" ht="13.05" customHeight="1">
      <c r="A44" s="249"/>
      <c r="B44" s="250"/>
      <c r="C44" s="260" t="str">
        <f t="shared" si="19"/>
        <v/>
      </c>
      <c r="D44" s="260" t="str">
        <f t="shared" si="21"/>
        <v/>
      </c>
      <c r="E44" s="260" t="str">
        <f t="shared" si="20"/>
        <v/>
      </c>
      <c r="F44" s="260" t="str">
        <f t="shared" si="22"/>
        <v/>
      </c>
      <c r="G44" s="260" t="str">
        <f t="shared" si="23"/>
        <v/>
      </c>
      <c r="H44" s="264" t="str">
        <f t="shared" si="24"/>
        <v/>
      </c>
      <c r="I44" s="415"/>
      <c r="J44" s="386" t="str">
        <f t="shared" si="25"/>
        <v/>
      </c>
      <c r="K44" s="419"/>
    </row>
    <row r="45" spans="1:13" ht="13.05" customHeight="1">
      <c r="A45" s="249"/>
      <c r="B45" s="250"/>
      <c r="C45" s="260" t="str">
        <f t="shared" si="19"/>
        <v/>
      </c>
      <c r="D45" s="260" t="str">
        <f t="shared" si="21"/>
        <v/>
      </c>
      <c r="E45" s="260" t="str">
        <f t="shared" si="20"/>
        <v/>
      </c>
      <c r="F45" s="260" t="str">
        <f t="shared" si="22"/>
        <v/>
      </c>
      <c r="G45" s="260" t="str">
        <f t="shared" si="23"/>
        <v/>
      </c>
      <c r="H45" s="264" t="str">
        <f t="shared" si="24"/>
        <v/>
      </c>
      <c r="I45" s="415"/>
      <c r="J45" s="386" t="str">
        <f t="shared" si="25"/>
        <v/>
      </c>
      <c r="K45" s="419"/>
    </row>
    <row r="46" spans="1:13" ht="13.05" customHeight="1">
      <c r="A46" s="263"/>
      <c r="B46" s="260"/>
      <c r="C46" s="260" t="str">
        <f t="shared" si="19"/>
        <v/>
      </c>
      <c r="D46" s="260" t="str">
        <f t="shared" si="21"/>
        <v/>
      </c>
      <c r="E46" s="260" t="str">
        <f t="shared" si="20"/>
        <v/>
      </c>
      <c r="F46" s="260" t="str">
        <f t="shared" si="22"/>
        <v/>
      </c>
      <c r="G46" s="260" t="str">
        <f t="shared" si="23"/>
        <v/>
      </c>
      <c r="H46" s="264" t="str">
        <f t="shared" si="24"/>
        <v/>
      </c>
      <c r="I46" s="427"/>
      <c r="J46" s="428" t="str">
        <f t="shared" si="25"/>
        <v/>
      </c>
      <c r="K46" s="429"/>
    </row>
    <row r="47" spans="1:13" ht="13.05" customHeight="1">
      <c r="A47" s="249"/>
      <c r="B47" s="250"/>
      <c r="C47" s="260" t="str">
        <f t="shared" si="19"/>
        <v/>
      </c>
      <c r="D47" s="260" t="str">
        <f t="shared" si="21"/>
        <v/>
      </c>
      <c r="E47" s="260" t="str">
        <f t="shared" si="20"/>
        <v/>
      </c>
      <c r="F47" s="260" t="str">
        <f t="shared" si="22"/>
        <v/>
      </c>
      <c r="G47" s="260" t="str">
        <f t="shared" si="23"/>
        <v/>
      </c>
      <c r="H47" s="264" t="str">
        <f t="shared" si="24"/>
        <v/>
      </c>
      <c r="I47" s="415"/>
      <c r="J47" s="386" t="str">
        <f t="shared" si="25"/>
        <v/>
      </c>
      <c r="K47" s="419"/>
    </row>
    <row r="48" spans="1:13" ht="13.05" customHeight="1">
      <c r="A48" s="249"/>
      <c r="B48" s="250"/>
      <c r="C48" s="260" t="str">
        <f t="shared" si="19"/>
        <v/>
      </c>
      <c r="D48" s="260" t="str">
        <f t="shared" si="21"/>
        <v/>
      </c>
      <c r="E48" s="260" t="str">
        <f t="shared" si="20"/>
        <v/>
      </c>
      <c r="F48" s="260" t="str">
        <f t="shared" si="22"/>
        <v/>
      </c>
      <c r="G48" s="260" t="str">
        <f t="shared" si="23"/>
        <v/>
      </c>
      <c r="H48" s="264" t="str">
        <f t="shared" si="24"/>
        <v/>
      </c>
      <c r="I48" s="415"/>
      <c r="J48" s="386" t="str">
        <f t="shared" si="25"/>
        <v/>
      </c>
      <c r="K48" s="419"/>
    </row>
    <row r="49" spans="1:13" ht="13.05" customHeight="1" thickBot="1">
      <c r="A49" s="257"/>
      <c r="B49" s="258"/>
      <c r="C49" s="262" t="str">
        <f t="shared" si="19"/>
        <v/>
      </c>
      <c r="D49" s="262" t="str">
        <f t="shared" si="21"/>
        <v/>
      </c>
      <c r="E49" s="262" t="str">
        <f t="shared" si="20"/>
        <v/>
      </c>
      <c r="F49" s="262" t="str">
        <f t="shared" si="22"/>
        <v/>
      </c>
      <c r="G49" s="262" t="str">
        <f t="shared" si="23"/>
        <v/>
      </c>
      <c r="H49" s="277" t="str">
        <f t="shared" si="24"/>
        <v/>
      </c>
      <c r="I49" s="416"/>
      <c r="J49" s="387" t="str">
        <f t="shared" si="25"/>
        <v/>
      </c>
      <c r="K49" s="426"/>
    </row>
    <row r="50" spans="1:13" s="245" customFormat="1" ht="20.100000000000001" customHeight="1">
      <c r="A50" s="943" t="s">
        <v>512</v>
      </c>
      <c r="B50" s="944"/>
      <c r="C50" s="944"/>
      <c r="D50" s="944"/>
      <c r="E50" s="944"/>
      <c r="F50" s="944"/>
      <c r="G50" s="944"/>
      <c r="H50" s="944"/>
      <c r="I50" s="944"/>
      <c r="J50" s="944"/>
      <c r="K50" s="945"/>
      <c r="L50" s="243"/>
      <c r="M50" s="273"/>
    </row>
    <row r="51" spans="1:13" ht="13.05" customHeight="1">
      <c r="A51" s="247"/>
      <c r="B51" s="248"/>
      <c r="C51" s="259" t="str">
        <f t="shared" ref="C51:C72" si="26">IF($A51="","",VLOOKUP($A51,licbarque97,3))</f>
        <v/>
      </c>
      <c r="D51" s="259" t="str">
        <f>IF(A51="","",VLOOKUP(A51,licbarque97,6))</f>
        <v/>
      </c>
      <c r="E51" s="259" t="str">
        <f t="shared" ref="E51:E72" si="27">IF($B51="","",VLOOKUP($B51,licbarque97,3))</f>
        <v/>
      </c>
      <c r="F51" s="259" t="str">
        <f>IF(B51="","",VLOOKUP(B51,licbarque97,6))</f>
        <v/>
      </c>
      <c r="G51" s="259" t="str">
        <f>IF(A51="","",VLOOKUP(A51,licbarque97,5))</f>
        <v/>
      </c>
      <c r="H51" s="266" t="str">
        <f>IF(B51="","",VLOOKUP(B51,licbarque97,5))</f>
        <v/>
      </c>
      <c r="I51" s="414"/>
      <c r="J51" s="385" t="str">
        <f>IF(I51="","",RANK(I51,$I$51:$I$57))</f>
        <v/>
      </c>
      <c r="K51" s="418"/>
    </row>
    <row r="52" spans="1:13" ht="13.05" customHeight="1">
      <c r="A52" s="249"/>
      <c r="B52" s="250"/>
      <c r="C52" s="260" t="str">
        <f t="shared" si="26"/>
        <v/>
      </c>
      <c r="D52" s="260" t="str">
        <f t="shared" ref="D52:D57" si="28">IF(A52="","",VLOOKUP(A52,licbarque97,6))</f>
        <v/>
      </c>
      <c r="E52" s="260" t="str">
        <f t="shared" si="27"/>
        <v/>
      </c>
      <c r="F52" s="260" t="str">
        <f t="shared" ref="F52:F57" si="29">IF(B52="","",VLOOKUP(B52,licbarque97,6))</f>
        <v/>
      </c>
      <c r="G52" s="260" t="str">
        <f t="shared" ref="G52:G57" si="30">IF(A52="","",VLOOKUP(A52,licbarque97,5))</f>
        <v/>
      </c>
      <c r="H52" s="264" t="str">
        <f t="shared" ref="H52:H57" si="31">IF(B52="","",VLOOKUP(B52,licbarque97,5))</f>
        <v/>
      </c>
      <c r="I52" s="415"/>
      <c r="J52" s="386" t="str">
        <f t="shared" ref="J52:J57" si="32">IF(I52="","",RANK(I52,$I$51:$I$57))</f>
        <v/>
      </c>
      <c r="K52" s="419"/>
    </row>
    <row r="53" spans="1:13" ht="13.05" customHeight="1">
      <c r="A53" s="249"/>
      <c r="B53" s="250"/>
      <c r="C53" s="260" t="str">
        <f t="shared" si="26"/>
        <v/>
      </c>
      <c r="D53" s="260" t="str">
        <f t="shared" si="28"/>
        <v/>
      </c>
      <c r="E53" s="260" t="str">
        <f t="shared" si="27"/>
        <v/>
      </c>
      <c r="F53" s="260" t="str">
        <f t="shared" si="29"/>
        <v/>
      </c>
      <c r="G53" s="260" t="str">
        <f t="shared" si="30"/>
        <v/>
      </c>
      <c r="H53" s="264" t="str">
        <f t="shared" si="31"/>
        <v/>
      </c>
      <c r="I53" s="415"/>
      <c r="J53" s="386" t="str">
        <f t="shared" si="32"/>
        <v/>
      </c>
      <c r="K53" s="419"/>
    </row>
    <row r="54" spans="1:13" ht="13.05" customHeight="1">
      <c r="A54" s="249"/>
      <c r="B54" s="250"/>
      <c r="C54" s="260" t="str">
        <f t="shared" si="26"/>
        <v/>
      </c>
      <c r="D54" s="260" t="str">
        <f t="shared" si="28"/>
        <v/>
      </c>
      <c r="E54" s="260" t="str">
        <f t="shared" si="27"/>
        <v/>
      </c>
      <c r="F54" s="260" t="str">
        <f t="shared" si="29"/>
        <v/>
      </c>
      <c r="G54" s="260" t="str">
        <f t="shared" si="30"/>
        <v/>
      </c>
      <c r="H54" s="264" t="str">
        <f t="shared" si="31"/>
        <v/>
      </c>
      <c r="I54" s="415"/>
      <c r="J54" s="386" t="str">
        <f t="shared" si="32"/>
        <v/>
      </c>
      <c r="K54" s="419"/>
    </row>
    <row r="55" spans="1:13" ht="13.05" customHeight="1">
      <c r="A55" s="249"/>
      <c r="B55" s="250"/>
      <c r="C55" s="260" t="str">
        <f t="shared" si="26"/>
        <v/>
      </c>
      <c r="D55" s="260" t="str">
        <f t="shared" si="28"/>
        <v/>
      </c>
      <c r="E55" s="260" t="str">
        <f t="shared" si="27"/>
        <v/>
      </c>
      <c r="F55" s="260" t="str">
        <f t="shared" si="29"/>
        <v/>
      </c>
      <c r="G55" s="260" t="str">
        <f t="shared" si="30"/>
        <v/>
      </c>
      <c r="H55" s="264" t="str">
        <f t="shared" si="31"/>
        <v/>
      </c>
      <c r="I55" s="415"/>
      <c r="J55" s="386" t="str">
        <f t="shared" si="32"/>
        <v/>
      </c>
      <c r="K55" s="419"/>
    </row>
    <row r="56" spans="1:13" ht="13.05" customHeight="1">
      <c r="A56" s="249"/>
      <c r="B56" s="250"/>
      <c r="C56" s="260" t="str">
        <f t="shared" si="26"/>
        <v/>
      </c>
      <c r="D56" s="260" t="str">
        <f t="shared" si="28"/>
        <v/>
      </c>
      <c r="E56" s="260" t="str">
        <f t="shared" si="27"/>
        <v/>
      </c>
      <c r="F56" s="260" t="str">
        <f t="shared" si="29"/>
        <v/>
      </c>
      <c r="G56" s="260" t="str">
        <f t="shared" si="30"/>
        <v/>
      </c>
      <c r="H56" s="264" t="str">
        <f t="shared" si="31"/>
        <v/>
      </c>
      <c r="I56" s="415"/>
      <c r="J56" s="386" t="str">
        <f t="shared" si="32"/>
        <v/>
      </c>
      <c r="K56" s="419"/>
    </row>
    <row r="57" spans="1:13" ht="13.05" customHeight="1" thickBot="1">
      <c r="A57" s="257"/>
      <c r="B57" s="258"/>
      <c r="C57" s="262" t="str">
        <f t="shared" si="26"/>
        <v/>
      </c>
      <c r="D57" s="262" t="str">
        <f t="shared" si="28"/>
        <v/>
      </c>
      <c r="E57" s="262" t="str">
        <f t="shared" si="27"/>
        <v/>
      </c>
      <c r="F57" s="262" t="str">
        <f t="shared" si="29"/>
        <v/>
      </c>
      <c r="G57" s="262" t="str">
        <f t="shared" si="30"/>
        <v/>
      </c>
      <c r="H57" s="277" t="str">
        <f t="shared" si="31"/>
        <v/>
      </c>
      <c r="I57" s="416"/>
      <c r="J57" s="387" t="str">
        <f t="shared" si="32"/>
        <v/>
      </c>
      <c r="K57" s="426"/>
    </row>
    <row r="58" spans="1:13" s="245" customFormat="1" ht="19.5" customHeight="1">
      <c r="A58" s="943" t="s">
        <v>513</v>
      </c>
      <c r="B58" s="944"/>
      <c r="C58" s="944"/>
      <c r="D58" s="944"/>
      <c r="E58" s="944"/>
      <c r="F58" s="944"/>
      <c r="G58" s="944"/>
      <c r="H58" s="944"/>
      <c r="I58" s="944"/>
      <c r="J58" s="944"/>
      <c r="K58" s="945"/>
      <c r="L58" s="243"/>
      <c r="M58" s="273"/>
    </row>
    <row r="59" spans="1:13" ht="13.05" customHeight="1">
      <c r="A59" s="265"/>
      <c r="B59" s="259"/>
      <c r="C59" s="259" t="str">
        <f t="shared" si="26"/>
        <v/>
      </c>
      <c r="D59" s="259" t="str">
        <f t="shared" ref="D59:D72" si="33">IF(A59="","",VLOOKUP(A59,licbarque97,6))</f>
        <v/>
      </c>
      <c r="E59" s="259" t="str">
        <f t="shared" si="27"/>
        <v/>
      </c>
      <c r="F59" s="259" t="str">
        <f t="shared" ref="F59:F72" si="34">IF(B59="","",VLOOKUP(B59,licbarque97,6))</f>
        <v/>
      </c>
      <c r="G59" s="259" t="str">
        <f t="shared" ref="G59:G72" si="35">IF(A59="","",VLOOKUP(A59,licbarque97,5))</f>
        <v/>
      </c>
      <c r="H59" s="266" t="str">
        <f t="shared" ref="H59:H72" si="36">IF(B59="","",VLOOKUP(B59,licbarque97,5))</f>
        <v/>
      </c>
      <c r="I59" s="430"/>
      <c r="J59" s="431" t="str">
        <f>IF(I59="","",RANK(I59,$I$59:$I$72))</f>
        <v/>
      </c>
      <c r="K59" s="434"/>
    </row>
    <row r="60" spans="1:13" ht="13.05" customHeight="1">
      <c r="A60" s="249"/>
      <c r="B60" s="250"/>
      <c r="C60" s="260" t="str">
        <f t="shared" si="26"/>
        <v/>
      </c>
      <c r="D60" s="260" t="str">
        <f t="shared" si="33"/>
        <v/>
      </c>
      <c r="E60" s="260" t="str">
        <f t="shared" si="27"/>
        <v/>
      </c>
      <c r="F60" s="260" t="str">
        <f t="shared" si="34"/>
        <v/>
      </c>
      <c r="G60" s="260" t="str">
        <f t="shared" si="35"/>
        <v/>
      </c>
      <c r="H60" s="264" t="str">
        <f t="shared" si="36"/>
        <v/>
      </c>
      <c r="I60" s="415"/>
      <c r="J60" s="386" t="str">
        <f t="shared" ref="J60:J72" si="37">IF(I60="","",RANK(I60,$I$59:$I$72))</f>
        <v/>
      </c>
      <c r="K60" s="419"/>
    </row>
    <row r="61" spans="1:13" ht="13.05" customHeight="1">
      <c r="A61" s="249"/>
      <c r="B61" s="250"/>
      <c r="C61" s="260" t="str">
        <f t="shared" si="26"/>
        <v/>
      </c>
      <c r="D61" s="260" t="str">
        <f t="shared" si="33"/>
        <v/>
      </c>
      <c r="E61" s="260" t="str">
        <f t="shared" si="27"/>
        <v/>
      </c>
      <c r="F61" s="260" t="str">
        <f t="shared" si="34"/>
        <v/>
      </c>
      <c r="G61" s="260" t="str">
        <f t="shared" si="35"/>
        <v/>
      </c>
      <c r="H61" s="264" t="str">
        <f t="shared" si="36"/>
        <v/>
      </c>
      <c r="I61" s="415"/>
      <c r="J61" s="386" t="str">
        <f t="shared" si="37"/>
        <v/>
      </c>
      <c r="K61" s="419"/>
    </row>
    <row r="62" spans="1:13" ht="13.05" customHeight="1">
      <c r="A62" s="249"/>
      <c r="B62" s="250"/>
      <c r="C62" s="260" t="str">
        <f t="shared" si="26"/>
        <v/>
      </c>
      <c r="D62" s="260" t="str">
        <f t="shared" si="33"/>
        <v/>
      </c>
      <c r="E62" s="260" t="str">
        <f t="shared" si="27"/>
        <v/>
      </c>
      <c r="F62" s="260" t="str">
        <f t="shared" si="34"/>
        <v/>
      </c>
      <c r="G62" s="260" t="str">
        <f t="shared" si="35"/>
        <v/>
      </c>
      <c r="H62" s="264" t="str">
        <f t="shared" si="36"/>
        <v/>
      </c>
      <c r="I62" s="415"/>
      <c r="J62" s="386" t="str">
        <f t="shared" si="37"/>
        <v/>
      </c>
      <c r="K62" s="419"/>
    </row>
    <row r="63" spans="1:13" ht="13.05" customHeight="1">
      <c r="A63" s="249"/>
      <c r="B63" s="250"/>
      <c r="C63" s="260" t="str">
        <f t="shared" si="26"/>
        <v/>
      </c>
      <c r="D63" s="260" t="str">
        <f t="shared" si="33"/>
        <v/>
      </c>
      <c r="E63" s="260" t="str">
        <f t="shared" si="27"/>
        <v/>
      </c>
      <c r="F63" s="260" t="str">
        <f t="shared" si="34"/>
        <v/>
      </c>
      <c r="G63" s="260" t="str">
        <f t="shared" si="35"/>
        <v/>
      </c>
      <c r="H63" s="264" t="str">
        <f t="shared" si="36"/>
        <v/>
      </c>
      <c r="I63" s="415"/>
      <c r="J63" s="386" t="str">
        <f t="shared" si="37"/>
        <v/>
      </c>
      <c r="K63" s="419"/>
    </row>
    <row r="64" spans="1:13" ht="13.05" customHeight="1">
      <c r="A64" s="249"/>
      <c r="B64" s="250"/>
      <c r="C64" s="260" t="str">
        <f t="shared" si="26"/>
        <v/>
      </c>
      <c r="D64" s="260" t="str">
        <f t="shared" si="33"/>
        <v/>
      </c>
      <c r="E64" s="260" t="str">
        <f t="shared" si="27"/>
        <v/>
      </c>
      <c r="F64" s="260" t="str">
        <f t="shared" si="34"/>
        <v/>
      </c>
      <c r="G64" s="260" t="str">
        <f t="shared" si="35"/>
        <v/>
      </c>
      <c r="H64" s="264" t="str">
        <f t="shared" si="36"/>
        <v/>
      </c>
      <c r="I64" s="415"/>
      <c r="J64" s="386" t="str">
        <f t="shared" si="37"/>
        <v/>
      </c>
      <c r="K64" s="419"/>
    </row>
    <row r="65" spans="1:13" ht="13.05" customHeight="1">
      <c r="A65" s="249"/>
      <c r="B65" s="250"/>
      <c r="C65" s="260" t="str">
        <f t="shared" si="26"/>
        <v/>
      </c>
      <c r="D65" s="260" t="str">
        <f t="shared" si="33"/>
        <v/>
      </c>
      <c r="E65" s="260" t="str">
        <f t="shared" si="27"/>
        <v/>
      </c>
      <c r="F65" s="260" t="str">
        <f t="shared" si="34"/>
        <v/>
      </c>
      <c r="G65" s="260" t="str">
        <f t="shared" si="35"/>
        <v/>
      </c>
      <c r="H65" s="264" t="str">
        <f t="shared" si="36"/>
        <v/>
      </c>
      <c r="I65" s="415"/>
      <c r="J65" s="386" t="str">
        <f t="shared" si="37"/>
        <v/>
      </c>
      <c r="K65" s="419"/>
    </row>
    <row r="66" spans="1:13" ht="13.05" customHeight="1">
      <c r="A66" s="249"/>
      <c r="B66" s="250"/>
      <c r="C66" s="260" t="str">
        <f t="shared" si="26"/>
        <v/>
      </c>
      <c r="D66" s="260" t="str">
        <f t="shared" si="33"/>
        <v/>
      </c>
      <c r="E66" s="260" t="str">
        <f t="shared" si="27"/>
        <v/>
      </c>
      <c r="F66" s="260" t="str">
        <f t="shared" si="34"/>
        <v/>
      </c>
      <c r="G66" s="260" t="str">
        <f t="shared" si="35"/>
        <v/>
      </c>
      <c r="H66" s="264" t="str">
        <f t="shared" si="36"/>
        <v/>
      </c>
      <c r="I66" s="415"/>
      <c r="J66" s="386" t="str">
        <f t="shared" si="37"/>
        <v/>
      </c>
      <c r="K66" s="419"/>
    </row>
    <row r="67" spans="1:13" ht="13.05" customHeight="1">
      <c r="A67" s="249"/>
      <c r="B67" s="250"/>
      <c r="C67" s="260" t="str">
        <f t="shared" si="26"/>
        <v/>
      </c>
      <c r="D67" s="260" t="str">
        <f t="shared" si="33"/>
        <v/>
      </c>
      <c r="E67" s="260" t="str">
        <f t="shared" si="27"/>
        <v/>
      </c>
      <c r="F67" s="260" t="str">
        <f t="shared" si="34"/>
        <v/>
      </c>
      <c r="G67" s="260" t="str">
        <f t="shared" si="35"/>
        <v/>
      </c>
      <c r="H67" s="264" t="str">
        <f t="shared" si="36"/>
        <v/>
      </c>
      <c r="I67" s="415"/>
      <c r="J67" s="386" t="str">
        <f t="shared" si="37"/>
        <v/>
      </c>
      <c r="K67" s="419"/>
    </row>
    <row r="68" spans="1:13" ht="13.05" customHeight="1">
      <c r="A68" s="249"/>
      <c r="B68" s="250"/>
      <c r="C68" s="260" t="str">
        <f t="shared" si="26"/>
        <v/>
      </c>
      <c r="D68" s="260" t="str">
        <f t="shared" si="33"/>
        <v/>
      </c>
      <c r="E68" s="260" t="str">
        <f t="shared" si="27"/>
        <v/>
      </c>
      <c r="F68" s="260" t="str">
        <f t="shared" si="34"/>
        <v/>
      </c>
      <c r="G68" s="260" t="str">
        <f t="shared" si="35"/>
        <v/>
      </c>
      <c r="H68" s="264" t="str">
        <f t="shared" si="36"/>
        <v/>
      </c>
      <c r="I68" s="415"/>
      <c r="J68" s="386" t="str">
        <f t="shared" si="37"/>
        <v/>
      </c>
      <c r="K68" s="419"/>
    </row>
    <row r="69" spans="1:13" ht="13.05" customHeight="1">
      <c r="A69" s="249"/>
      <c r="B69" s="250"/>
      <c r="C69" s="260" t="str">
        <f t="shared" si="26"/>
        <v/>
      </c>
      <c r="D69" s="260" t="str">
        <f t="shared" si="33"/>
        <v/>
      </c>
      <c r="E69" s="260" t="str">
        <f t="shared" si="27"/>
        <v/>
      </c>
      <c r="F69" s="260" t="str">
        <f t="shared" si="34"/>
        <v/>
      </c>
      <c r="G69" s="260" t="str">
        <f t="shared" si="35"/>
        <v/>
      </c>
      <c r="H69" s="264" t="str">
        <f t="shared" si="36"/>
        <v/>
      </c>
      <c r="I69" s="415"/>
      <c r="J69" s="386" t="str">
        <f t="shared" si="37"/>
        <v/>
      </c>
      <c r="K69" s="419"/>
    </row>
    <row r="70" spans="1:13" ht="13.05" customHeight="1">
      <c r="A70" s="249"/>
      <c r="B70" s="250"/>
      <c r="C70" s="260" t="str">
        <f t="shared" si="26"/>
        <v/>
      </c>
      <c r="D70" s="260" t="str">
        <f t="shared" si="33"/>
        <v/>
      </c>
      <c r="E70" s="260" t="str">
        <f t="shared" si="27"/>
        <v/>
      </c>
      <c r="F70" s="260" t="str">
        <f t="shared" si="34"/>
        <v/>
      </c>
      <c r="G70" s="260" t="str">
        <f t="shared" si="35"/>
        <v/>
      </c>
      <c r="H70" s="264" t="str">
        <f t="shared" si="36"/>
        <v/>
      </c>
      <c r="I70" s="415"/>
      <c r="J70" s="386" t="str">
        <f t="shared" si="37"/>
        <v/>
      </c>
      <c r="K70" s="429"/>
      <c r="L70" s="240"/>
    </row>
    <row r="71" spans="1:13" ht="13.05" customHeight="1">
      <c r="A71" s="249"/>
      <c r="B71" s="250"/>
      <c r="C71" s="267" t="str">
        <f t="shared" si="26"/>
        <v/>
      </c>
      <c r="D71" s="267" t="str">
        <f t="shared" si="33"/>
        <v/>
      </c>
      <c r="E71" s="267" t="str">
        <f t="shared" si="27"/>
        <v/>
      </c>
      <c r="F71" s="267" t="str">
        <f t="shared" si="34"/>
        <v/>
      </c>
      <c r="G71" s="267" t="str">
        <f t="shared" si="35"/>
        <v/>
      </c>
      <c r="H71" s="278" t="str">
        <f t="shared" si="36"/>
        <v/>
      </c>
      <c r="I71" s="432"/>
      <c r="J71" s="386" t="str">
        <f t="shared" si="37"/>
        <v/>
      </c>
      <c r="K71" s="419"/>
    </row>
    <row r="72" spans="1:13" ht="13.05" customHeight="1" thickBot="1">
      <c r="A72" s="257"/>
      <c r="B72" s="258"/>
      <c r="C72" s="268" t="str">
        <f t="shared" si="26"/>
        <v/>
      </c>
      <c r="D72" s="268" t="str">
        <f t="shared" si="33"/>
        <v/>
      </c>
      <c r="E72" s="268" t="str">
        <f t="shared" si="27"/>
        <v/>
      </c>
      <c r="F72" s="268" t="str">
        <f t="shared" si="34"/>
        <v/>
      </c>
      <c r="G72" s="268" t="str">
        <f t="shared" si="35"/>
        <v/>
      </c>
      <c r="H72" s="279" t="str">
        <f t="shared" si="36"/>
        <v/>
      </c>
      <c r="I72" s="433"/>
      <c r="J72" s="387" t="str">
        <f t="shared" si="37"/>
        <v/>
      </c>
      <c r="K72" s="426"/>
    </row>
    <row r="73" spans="1:13" s="245" customFormat="1" ht="20.100000000000001" customHeight="1">
      <c r="A73" s="943" t="s">
        <v>514</v>
      </c>
      <c r="B73" s="944"/>
      <c r="C73" s="944"/>
      <c r="D73" s="944"/>
      <c r="E73" s="944"/>
      <c r="F73" s="944"/>
      <c r="G73" s="944"/>
      <c r="H73" s="944"/>
      <c r="I73" s="944"/>
      <c r="J73" s="944"/>
      <c r="K73" s="945"/>
      <c r="L73" s="243"/>
      <c r="M73" s="273"/>
    </row>
    <row r="74" spans="1:13" ht="13.05" customHeight="1">
      <c r="A74" s="247"/>
      <c r="B74" s="248"/>
      <c r="C74" s="259" t="str">
        <f t="shared" ref="C74:C87" si="38">IF($A74="","",VLOOKUP($A74,licbarque97,3))</f>
        <v/>
      </c>
      <c r="D74" s="259" t="str">
        <f>IF(A74="","",VLOOKUP(A74,licbarque97,6))</f>
        <v/>
      </c>
      <c r="E74" s="259" t="str">
        <f t="shared" ref="E74:E87" si="39">IF($B74="","",VLOOKUP($B74,licbarque97,3))</f>
        <v/>
      </c>
      <c r="F74" s="259" t="str">
        <f>IF(B74="","",VLOOKUP(B74,licbarque97,6))</f>
        <v/>
      </c>
      <c r="G74" s="259" t="str">
        <f>IF(A74="","",VLOOKUP(A74,licbarque97,5))</f>
        <v/>
      </c>
      <c r="H74" s="266" t="str">
        <f>IF(B74="","",VLOOKUP(B74,licbarque97,5))</f>
        <v/>
      </c>
      <c r="I74" s="414"/>
      <c r="J74" s="385" t="str">
        <f>IF(I74="","",RANK(I74,$I$74:$I$87))</f>
        <v/>
      </c>
      <c r="K74" s="418"/>
    </row>
    <row r="75" spans="1:13" ht="13.05" customHeight="1">
      <c r="A75" s="249"/>
      <c r="B75" s="250"/>
      <c r="C75" s="260" t="str">
        <f t="shared" si="38"/>
        <v/>
      </c>
      <c r="D75" s="260" t="str">
        <f t="shared" ref="D75:D87" si="40">IF(A75="","",VLOOKUP(A75,licbarque97,6))</f>
        <v/>
      </c>
      <c r="E75" s="260" t="str">
        <f t="shared" si="39"/>
        <v/>
      </c>
      <c r="F75" s="260" t="str">
        <f t="shared" ref="F75:F87" si="41">IF(B75="","",VLOOKUP(B75,licbarque97,6))</f>
        <v/>
      </c>
      <c r="G75" s="260" t="str">
        <f t="shared" ref="G75:G87" si="42">IF(A75="","",VLOOKUP(A75,licbarque97,5))</f>
        <v/>
      </c>
      <c r="H75" s="264" t="str">
        <f t="shared" ref="H75:H87" si="43">IF(B75="","",VLOOKUP(B75,licbarque97,5))</f>
        <v/>
      </c>
      <c r="I75" s="415"/>
      <c r="J75" s="386" t="str">
        <f t="shared" ref="J75:J87" si="44">IF(I75="","",RANK(I75,$I$74:$I$87))</f>
        <v/>
      </c>
      <c r="K75" s="419"/>
    </row>
    <row r="76" spans="1:13" ht="13.05" customHeight="1">
      <c r="A76" s="249"/>
      <c r="B76" s="250"/>
      <c r="C76" s="260" t="str">
        <f t="shared" si="38"/>
        <v/>
      </c>
      <c r="D76" s="260" t="str">
        <f t="shared" si="40"/>
        <v/>
      </c>
      <c r="E76" s="260" t="str">
        <f t="shared" si="39"/>
        <v/>
      </c>
      <c r="F76" s="260" t="str">
        <f t="shared" si="41"/>
        <v/>
      </c>
      <c r="G76" s="260" t="str">
        <f t="shared" si="42"/>
        <v/>
      </c>
      <c r="H76" s="264" t="str">
        <f t="shared" si="43"/>
        <v/>
      </c>
      <c r="I76" s="415"/>
      <c r="J76" s="386" t="str">
        <f t="shared" si="44"/>
        <v/>
      </c>
      <c r="K76" s="419"/>
    </row>
    <row r="77" spans="1:13" ht="13.05" customHeight="1">
      <c r="A77" s="249"/>
      <c r="B77" s="250"/>
      <c r="C77" s="260" t="str">
        <f t="shared" si="38"/>
        <v/>
      </c>
      <c r="D77" s="260" t="str">
        <f t="shared" si="40"/>
        <v/>
      </c>
      <c r="E77" s="260" t="str">
        <f t="shared" si="39"/>
        <v/>
      </c>
      <c r="F77" s="260" t="str">
        <f t="shared" si="41"/>
        <v/>
      </c>
      <c r="G77" s="260" t="str">
        <f t="shared" si="42"/>
        <v/>
      </c>
      <c r="H77" s="264" t="str">
        <f t="shared" si="43"/>
        <v/>
      </c>
      <c r="I77" s="415"/>
      <c r="J77" s="386" t="str">
        <f t="shared" si="44"/>
        <v/>
      </c>
      <c r="K77" s="419"/>
    </row>
    <row r="78" spans="1:13" ht="13.05" customHeight="1">
      <c r="A78" s="249"/>
      <c r="B78" s="250"/>
      <c r="C78" s="260" t="str">
        <f t="shared" si="38"/>
        <v/>
      </c>
      <c r="D78" s="260" t="str">
        <f t="shared" si="40"/>
        <v/>
      </c>
      <c r="E78" s="260" t="str">
        <f t="shared" si="39"/>
        <v/>
      </c>
      <c r="F78" s="260" t="str">
        <f t="shared" si="41"/>
        <v/>
      </c>
      <c r="G78" s="260" t="str">
        <f t="shared" si="42"/>
        <v/>
      </c>
      <c r="H78" s="264" t="str">
        <f t="shared" si="43"/>
        <v/>
      </c>
      <c r="I78" s="415"/>
      <c r="J78" s="386" t="str">
        <f t="shared" si="44"/>
        <v/>
      </c>
      <c r="K78" s="419"/>
    </row>
    <row r="79" spans="1:13" ht="13.05" customHeight="1">
      <c r="A79" s="249"/>
      <c r="B79" s="250"/>
      <c r="C79" s="260" t="str">
        <f t="shared" si="38"/>
        <v/>
      </c>
      <c r="D79" s="260" t="str">
        <f t="shared" si="40"/>
        <v/>
      </c>
      <c r="E79" s="260" t="str">
        <f t="shared" si="39"/>
        <v/>
      </c>
      <c r="F79" s="260" t="str">
        <f t="shared" si="41"/>
        <v/>
      </c>
      <c r="G79" s="260" t="str">
        <f t="shared" si="42"/>
        <v/>
      </c>
      <c r="H79" s="264" t="str">
        <f t="shared" si="43"/>
        <v/>
      </c>
      <c r="I79" s="415"/>
      <c r="J79" s="386" t="str">
        <f t="shared" si="44"/>
        <v/>
      </c>
      <c r="K79" s="419"/>
    </row>
    <row r="80" spans="1:13" ht="13.05" customHeight="1">
      <c r="A80" s="249"/>
      <c r="B80" s="250"/>
      <c r="C80" s="260" t="str">
        <f t="shared" si="38"/>
        <v/>
      </c>
      <c r="D80" s="260" t="str">
        <f t="shared" si="40"/>
        <v/>
      </c>
      <c r="E80" s="260" t="str">
        <f t="shared" si="39"/>
        <v/>
      </c>
      <c r="F80" s="260" t="str">
        <f t="shared" si="41"/>
        <v/>
      </c>
      <c r="G80" s="260" t="str">
        <f t="shared" si="42"/>
        <v/>
      </c>
      <c r="H80" s="264" t="str">
        <f t="shared" si="43"/>
        <v/>
      </c>
      <c r="I80" s="415"/>
      <c r="J80" s="386" t="str">
        <f t="shared" si="44"/>
        <v/>
      </c>
      <c r="K80" s="419"/>
    </row>
    <row r="81" spans="1:11" ht="13.05" customHeight="1">
      <c r="A81" s="249"/>
      <c r="B81" s="250"/>
      <c r="C81" s="260" t="str">
        <f t="shared" si="38"/>
        <v/>
      </c>
      <c r="D81" s="260" t="str">
        <f t="shared" si="40"/>
        <v/>
      </c>
      <c r="E81" s="260" t="str">
        <f t="shared" si="39"/>
        <v/>
      </c>
      <c r="F81" s="260" t="str">
        <f t="shared" si="41"/>
        <v/>
      </c>
      <c r="G81" s="260" t="str">
        <f t="shared" si="42"/>
        <v/>
      </c>
      <c r="H81" s="264" t="str">
        <f t="shared" si="43"/>
        <v/>
      </c>
      <c r="I81" s="415"/>
      <c r="J81" s="386" t="str">
        <f t="shared" si="44"/>
        <v/>
      </c>
      <c r="K81" s="419"/>
    </row>
    <row r="82" spans="1:11" ht="13.05" customHeight="1">
      <c r="A82" s="249"/>
      <c r="B82" s="250"/>
      <c r="C82" s="260" t="str">
        <f t="shared" si="38"/>
        <v/>
      </c>
      <c r="D82" s="260" t="str">
        <f t="shared" si="40"/>
        <v/>
      </c>
      <c r="E82" s="260" t="str">
        <f t="shared" si="39"/>
        <v/>
      </c>
      <c r="F82" s="260" t="str">
        <f t="shared" si="41"/>
        <v/>
      </c>
      <c r="G82" s="260" t="str">
        <f t="shared" si="42"/>
        <v/>
      </c>
      <c r="H82" s="264" t="str">
        <f t="shared" si="43"/>
        <v/>
      </c>
      <c r="I82" s="415"/>
      <c r="J82" s="386" t="str">
        <f t="shared" si="44"/>
        <v/>
      </c>
      <c r="K82" s="419"/>
    </row>
    <row r="83" spans="1:11" ht="13.05" customHeight="1">
      <c r="A83" s="249"/>
      <c r="B83" s="250"/>
      <c r="C83" s="260" t="str">
        <f t="shared" si="38"/>
        <v/>
      </c>
      <c r="D83" s="260" t="str">
        <f t="shared" si="40"/>
        <v/>
      </c>
      <c r="E83" s="260" t="str">
        <f t="shared" si="39"/>
        <v/>
      </c>
      <c r="F83" s="260" t="str">
        <f t="shared" si="41"/>
        <v/>
      </c>
      <c r="G83" s="260" t="str">
        <f t="shared" si="42"/>
        <v/>
      </c>
      <c r="H83" s="264" t="str">
        <f t="shared" si="43"/>
        <v/>
      </c>
      <c r="I83" s="415"/>
      <c r="J83" s="386" t="str">
        <f t="shared" si="44"/>
        <v/>
      </c>
      <c r="K83" s="419"/>
    </row>
    <row r="84" spans="1:11" ht="13.05" customHeight="1">
      <c r="A84" s="249"/>
      <c r="B84" s="250"/>
      <c r="C84" s="260" t="str">
        <f t="shared" si="38"/>
        <v/>
      </c>
      <c r="D84" s="260" t="str">
        <f t="shared" si="40"/>
        <v/>
      </c>
      <c r="E84" s="260" t="str">
        <f t="shared" si="39"/>
        <v/>
      </c>
      <c r="F84" s="260" t="str">
        <f t="shared" si="41"/>
        <v/>
      </c>
      <c r="G84" s="260" t="str">
        <f t="shared" si="42"/>
        <v/>
      </c>
      <c r="H84" s="264" t="str">
        <f t="shared" si="43"/>
        <v/>
      </c>
      <c r="I84" s="415"/>
      <c r="J84" s="386" t="str">
        <f t="shared" si="44"/>
        <v/>
      </c>
      <c r="K84" s="419"/>
    </row>
    <row r="85" spans="1:11" ht="13.05" customHeight="1">
      <c r="A85" s="249"/>
      <c r="B85" s="250"/>
      <c r="C85" s="260" t="str">
        <f t="shared" si="38"/>
        <v/>
      </c>
      <c r="D85" s="260" t="str">
        <f t="shared" si="40"/>
        <v/>
      </c>
      <c r="E85" s="260" t="str">
        <f t="shared" si="39"/>
        <v/>
      </c>
      <c r="F85" s="260" t="str">
        <f t="shared" si="41"/>
        <v/>
      </c>
      <c r="G85" s="260" t="str">
        <f t="shared" si="42"/>
        <v/>
      </c>
      <c r="H85" s="264" t="str">
        <f t="shared" si="43"/>
        <v/>
      </c>
      <c r="I85" s="415"/>
      <c r="J85" s="386" t="str">
        <f t="shared" si="44"/>
        <v/>
      </c>
      <c r="K85" s="419"/>
    </row>
    <row r="86" spans="1:11" ht="13.05" customHeight="1">
      <c r="A86" s="249"/>
      <c r="B86" s="250"/>
      <c r="C86" s="260" t="str">
        <f t="shared" si="38"/>
        <v/>
      </c>
      <c r="D86" s="260" t="str">
        <f t="shared" si="40"/>
        <v/>
      </c>
      <c r="E86" s="260" t="str">
        <f t="shared" si="39"/>
        <v/>
      </c>
      <c r="F86" s="260" t="str">
        <f t="shared" si="41"/>
        <v/>
      </c>
      <c r="G86" s="260" t="str">
        <f t="shared" si="42"/>
        <v/>
      </c>
      <c r="H86" s="264" t="str">
        <f t="shared" si="43"/>
        <v/>
      </c>
      <c r="I86" s="415"/>
      <c r="J86" s="386" t="str">
        <f t="shared" si="44"/>
        <v/>
      </c>
      <c r="K86" s="419"/>
    </row>
    <row r="87" spans="1:11" ht="13.05" customHeight="1" thickBot="1">
      <c r="A87" s="257"/>
      <c r="B87" s="258"/>
      <c r="C87" s="262" t="str">
        <f t="shared" si="38"/>
        <v/>
      </c>
      <c r="D87" s="262" t="str">
        <f t="shared" si="40"/>
        <v/>
      </c>
      <c r="E87" s="262" t="str">
        <f t="shared" si="39"/>
        <v/>
      </c>
      <c r="F87" s="262" t="str">
        <f t="shared" si="41"/>
        <v/>
      </c>
      <c r="G87" s="262" t="str">
        <f t="shared" si="42"/>
        <v/>
      </c>
      <c r="H87" s="277" t="str">
        <f t="shared" si="43"/>
        <v/>
      </c>
      <c r="I87" s="416"/>
      <c r="J87" s="387" t="str">
        <f t="shared" si="44"/>
        <v/>
      </c>
      <c r="K87" s="426"/>
    </row>
  </sheetData>
  <mergeCells count="8">
    <mergeCell ref="A58:K58"/>
    <mergeCell ref="A73:K73"/>
    <mergeCell ref="A1:K1"/>
    <mergeCell ref="A3:K3"/>
    <mergeCell ref="A14:K14"/>
    <mergeCell ref="A27:K27"/>
    <mergeCell ref="A36:K36"/>
    <mergeCell ref="A50:K50"/>
  </mergeCells>
  <phoneticPr fontId="42" type="noConversion"/>
  <printOptions horizontalCentered="1"/>
  <pageMargins left="0.31496062992125984" right="0.31496062992125984" top="0.35433070866141736" bottom="0.35433070866141736" header="0.19685039370078741" footer="0.11811023622047245"/>
  <pageSetup paperSize="9" orientation="landscape" r:id="rId1"/>
  <headerFooter>
    <oddFooter xml:space="preserve">&amp;L&amp;"Arial,Gras"&amp;12&amp;F  /  &amp;A&amp;C&amp;P/&amp;N&amp;R&amp;KFF0000Edition du:&amp;D_&amp;T </oddFooter>
  </headerFooter>
  <rowBreaks count="2" manualBreakCount="2">
    <brk id="26" max="16383" man="1"/>
    <brk id="4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>
    <tabColor rgb="FFFF0000"/>
  </sheetPr>
  <dimension ref="A1:U88"/>
  <sheetViews>
    <sheetView zoomScaleSheetLayoutView="136" workbookViewId="0">
      <selection activeCell="H74" sqref="H74"/>
    </sheetView>
  </sheetViews>
  <sheetFormatPr baseColWidth="10" defaultColWidth="11.44140625" defaultRowHeight="12" customHeight="1"/>
  <cols>
    <col min="1" max="1" width="10.77734375" style="269" customWidth="1"/>
    <col min="2" max="2" width="30.77734375" style="244" customWidth="1"/>
    <col min="3" max="3" width="9.77734375" style="270" customWidth="1"/>
    <col min="4" max="4" width="15.77734375" style="242" customWidth="1"/>
    <col min="5" max="5" width="12.77734375" style="306" customWidth="1"/>
    <col min="6" max="6" width="7.44140625" style="357" customWidth="1"/>
    <col min="7" max="7" width="12.77734375" style="358" customWidth="1"/>
    <col min="8" max="8" width="11.44140625" style="243"/>
    <col min="9" max="9" width="11.44140625" style="241"/>
    <col min="10" max="10" width="13.44140625" style="242" customWidth="1"/>
    <col min="11" max="16384" width="11.44140625" style="242"/>
  </cols>
  <sheetData>
    <row r="1" spans="1:21" ht="25.05" customHeight="1">
      <c r="A1" s="946" t="str">
        <f ca="1">MID(CELL("filename",$A$1),FIND("]",CELL("filename",$A$1))+1,32)&amp;" "&amp;AN</f>
        <v>Trame G 2026</v>
      </c>
      <c r="B1" s="947"/>
      <c r="C1" s="947"/>
      <c r="D1" s="947"/>
      <c r="E1" s="947"/>
      <c r="F1" s="947"/>
      <c r="G1" s="948"/>
      <c r="H1" s="240"/>
    </row>
    <row r="2" spans="1:21" ht="15" customHeight="1" thickBot="1">
      <c r="A2" s="254" t="s">
        <v>666</v>
      </c>
      <c r="B2" s="255" t="s">
        <v>677</v>
      </c>
      <c r="C2" s="255" t="s">
        <v>678</v>
      </c>
      <c r="D2" s="255" t="s">
        <v>679</v>
      </c>
      <c r="E2" s="305" t="s">
        <v>476</v>
      </c>
      <c r="F2" s="422" t="s">
        <v>557</v>
      </c>
      <c r="G2" s="417" t="s">
        <v>630</v>
      </c>
      <c r="H2" s="240"/>
    </row>
    <row r="3" spans="1:21" s="245" customFormat="1" ht="20.100000000000001" customHeight="1">
      <c r="A3" s="943" t="s">
        <v>515</v>
      </c>
      <c r="B3" s="944"/>
      <c r="C3" s="944"/>
      <c r="D3" s="944"/>
      <c r="E3" s="944"/>
      <c r="F3" s="944"/>
      <c r="G3" s="945"/>
      <c r="H3" s="243"/>
      <c r="I3" s="273"/>
    </row>
    <row r="4" spans="1:21" ht="13.05" customHeight="1">
      <c r="A4" s="247"/>
      <c r="B4" s="259" t="str">
        <f t="shared" ref="B4:B12" si="0">IF($A4="","",VLOOKUP($A4,licbarque97,3))</f>
        <v/>
      </c>
      <c r="C4" s="259" t="str">
        <f t="shared" ref="C4:C12" si="1">IF(A4="","",VLOOKUP(A4,licbarque97,6))</f>
        <v/>
      </c>
      <c r="D4" s="266" t="str">
        <f t="shared" ref="D4:D12" si="2">IF(A4="","",VLOOKUP(A4,licbarque97,5))</f>
        <v/>
      </c>
      <c r="E4" s="414"/>
      <c r="F4" s="385" t="str">
        <f>IF(E4="","",RANK(E4,$E$4:$E$12))</f>
        <v/>
      </c>
      <c r="G4" s="404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</row>
    <row r="5" spans="1:21" ht="13.05" customHeight="1">
      <c r="A5" s="249"/>
      <c r="B5" s="260" t="str">
        <f t="shared" si="0"/>
        <v/>
      </c>
      <c r="C5" s="260" t="str">
        <f t="shared" si="1"/>
        <v/>
      </c>
      <c r="D5" s="264" t="str">
        <f t="shared" si="2"/>
        <v/>
      </c>
      <c r="E5" s="415"/>
      <c r="F5" s="386" t="str">
        <f t="shared" ref="F5:F12" si="3">IF(E5="","",RANK(E5,$E$4:$E$12))</f>
        <v/>
      </c>
      <c r="G5" s="405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</row>
    <row r="6" spans="1:21" ht="13.05" customHeight="1">
      <c r="A6" s="249"/>
      <c r="B6" s="260" t="str">
        <f t="shared" si="0"/>
        <v/>
      </c>
      <c r="C6" s="260" t="str">
        <f t="shared" si="1"/>
        <v/>
      </c>
      <c r="D6" s="264" t="str">
        <f t="shared" si="2"/>
        <v/>
      </c>
      <c r="E6" s="415"/>
      <c r="F6" s="386" t="str">
        <f t="shared" si="3"/>
        <v/>
      </c>
      <c r="G6" s="405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</row>
    <row r="7" spans="1:21" ht="13.05" customHeight="1">
      <c r="A7" s="249"/>
      <c r="B7" s="260" t="str">
        <f t="shared" si="0"/>
        <v/>
      </c>
      <c r="C7" s="260" t="str">
        <f t="shared" si="1"/>
        <v/>
      </c>
      <c r="D7" s="264" t="str">
        <f t="shared" si="2"/>
        <v/>
      </c>
      <c r="E7" s="415"/>
      <c r="F7" s="386" t="str">
        <f t="shared" si="3"/>
        <v/>
      </c>
      <c r="G7" s="405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</row>
    <row r="8" spans="1:21" ht="13.05" customHeight="1">
      <c r="A8" s="249"/>
      <c r="B8" s="260" t="str">
        <f t="shared" si="0"/>
        <v/>
      </c>
      <c r="C8" s="260" t="str">
        <f t="shared" si="1"/>
        <v/>
      </c>
      <c r="D8" s="264" t="str">
        <f t="shared" si="2"/>
        <v/>
      </c>
      <c r="E8" s="415"/>
      <c r="F8" s="386" t="str">
        <f t="shared" si="3"/>
        <v/>
      </c>
      <c r="G8" s="405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</row>
    <row r="9" spans="1:21" ht="13.05" customHeight="1">
      <c r="A9" s="249"/>
      <c r="B9" s="260" t="str">
        <f t="shared" si="0"/>
        <v/>
      </c>
      <c r="C9" s="260" t="str">
        <f t="shared" si="1"/>
        <v/>
      </c>
      <c r="D9" s="264" t="str">
        <f t="shared" si="2"/>
        <v/>
      </c>
      <c r="E9" s="415"/>
      <c r="F9" s="386" t="str">
        <f t="shared" si="3"/>
        <v/>
      </c>
      <c r="G9" s="405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</row>
    <row r="10" spans="1:21" ht="13.05" customHeight="1">
      <c r="A10" s="249"/>
      <c r="B10" s="260" t="str">
        <f t="shared" si="0"/>
        <v/>
      </c>
      <c r="C10" s="260" t="str">
        <f t="shared" si="1"/>
        <v/>
      </c>
      <c r="D10" s="264" t="str">
        <f t="shared" si="2"/>
        <v/>
      </c>
      <c r="E10" s="415"/>
      <c r="F10" s="386" t="str">
        <f t="shared" si="3"/>
        <v/>
      </c>
      <c r="G10" s="405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</row>
    <row r="11" spans="1:21" ht="13.05" customHeight="1">
      <c r="A11" s="249"/>
      <c r="B11" s="260" t="str">
        <f t="shared" si="0"/>
        <v/>
      </c>
      <c r="C11" s="260" t="str">
        <f t="shared" si="1"/>
        <v/>
      </c>
      <c r="D11" s="264" t="str">
        <f t="shared" si="2"/>
        <v/>
      </c>
      <c r="E11" s="415"/>
      <c r="F11" s="386" t="str">
        <f t="shared" si="3"/>
        <v/>
      </c>
      <c r="G11" s="405"/>
    </row>
    <row r="12" spans="1:21" s="303" customFormat="1" ht="13.05" customHeight="1" thickBot="1">
      <c r="A12" s="297"/>
      <c r="B12" s="298" t="str">
        <f t="shared" si="0"/>
        <v/>
      </c>
      <c r="C12" s="299" t="str">
        <f t="shared" si="1"/>
        <v/>
      </c>
      <c r="D12" s="304" t="str">
        <f t="shared" si="2"/>
        <v/>
      </c>
      <c r="E12" s="435"/>
      <c r="F12" s="436" t="str">
        <f t="shared" si="3"/>
        <v/>
      </c>
      <c r="G12" s="437"/>
      <c r="H12" s="300"/>
      <c r="I12" s="301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</row>
    <row r="13" spans="1:21" s="245" customFormat="1" ht="20.100000000000001" customHeight="1">
      <c r="A13" s="943" t="s">
        <v>508</v>
      </c>
      <c r="B13" s="944"/>
      <c r="C13" s="944"/>
      <c r="D13" s="944"/>
      <c r="E13" s="944"/>
      <c r="F13" s="944"/>
      <c r="G13" s="945"/>
      <c r="H13" s="243"/>
      <c r="I13" s="273"/>
    </row>
    <row r="14" spans="1:21" ht="13.05" customHeight="1">
      <c r="A14" s="247"/>
      <c r="B14" s="259" t="str">
        <f t="shared" ref="B14:B34" si="4">IF($A14="","",VLOOKUP($A14,licbarque97,3))</f>
        <v/>
      </c>
      <c r="C14" s="259" t="str">
        <f t="shared" ref="C14:C25" si="5">IF(A14="","",VLOOKUP(A14,licbarque97,6))</f>
        <v/>
      </c>
      <c r="D14" s="266" t="str">
        <f t="shared" ref="D14:D25" si="6">IF(A14="","",VLOOKUP(A14,licbarque97,5))</f>
        <v/>
      </c>
      <c r="E14" s="414"/>
      <c r="F14" s="385" t="str">
        <f>IF(E14="","",RANK(E14,$E$14:$E$25))</f>
        <v/>
      </c>
      <c r="G14" s="404"/>
    </row>
    <row r="15" spans="1:21" ht="13.05" customHeight="1">
      <c r="A15" s="249"/>
      <c r="B15" s="260" t="str">
        <f t="shared" si="4"/>
        <v/>
      </c>
      <c r="C15" s="260" t="str">
        <f t="shared" si="5"/>
        <v/>
      </c>
      <c r="D15" s="264" t="str">
        <f t="shared" si="6"/>
        <v/>
      </c>
      <c r="E15" s="415"/>
      <c r="F15" s="386" t="str">
        <f t="shared" ref="F15:F25" si="7">IF(E15="","",RANK(E15,$E$14:$E$25))</f>
        <v/>
      </c>
      <c r="G15" s="405"/>
    </row>
    <row r="16" spans="1:21" ht="13.05" customHeight="1">
      <c r="A16" s="249"/>
      <c r="B16" s="260" t="str">
        <f t="shared" si="4"/>
        <v/>
      </c>
      <c r="C16" s="260" t="str">
        <f t="shared" si="5"/>
        <v/>
      </c>
      <c r="D16" s="264" t="str">
        <f t="shared" si="6"/>
        <v/>
      </c>
      <c r="E16" s="415"/>
      <c r="F16" s="386" t="str">
        <f t="shared" si="7"/>
        <v/>
      </c>
      <c r="G16" s="405"/>
    </row>
    <row r="17" spans="1:9" ht="13.05" customHeight="1">
      <c r="A17" s="249"/>
      <c r="B17" s="260" t="str">
        <f t="shared" si="4"/>
        <v/>
      </c>
      <c r="C17" s="260" t="str">
        <f t="shared" si="5"/>
        <v/>
      </c>
      <c r="D17" s="264" t="str">
        <f t="shared" si="6"/>
        <v/>
      </c>
      <c r="E17" s="415"/>
      <c r="F17" s="386" t="str">
        <f t="shared" si="7"/>
        <v/>
      </c>
      <c r="G17" s="405"/>
    </row>
    <row r="18" spans="1:9" ht="13.05" customHeight="1">
      <c r="A18" s="249"/>
      <c r="B18" s="260" t="str">
        <f t="shared" si="4"/>
        <v/>
      </c>
      <c r="C18" s="260" t="str">
        <f t="shared" si="5"/>
        <v/>
      </c>
      <c r="D18" s="264" t="str">
        <f t="shared" si="6"/>
        <v/>
      </c>
      <c r="E18" s="415"/>
      <c r="F18" s="386" t="str">
        <f t="shared" si="7"/>
        <v/>
      </c>
      <c r="G18" s="405"/>
    </row>
    <row r="19" spans="1:9" ht="13.05" customHeight="1">
      <c r="A19" s="249"/>
      <c r="B19" s="260" t="str">
        <f t="shared" si="4"/>
        <v/>
      </c>
      <c r="C19" s="260" t="str">
        <f t="shared" si="5"/>
        <v/>
      </c>
      <c r="D19" s="264" t="str">
        <f t="shared" si="6"/>
        <v/>
      </c>
      <c r="E19" s="415"/>
      <c r="F19" s="386" t="str">
        <f t="shared" si="7"/>
        <v/>
      </c>
      <c r="G19" s="405"/>
    </row>
    <row r="20" spans="1:9" ht="13.05" customHeight="1">
      <c r="A20" s="249"/>
      <c r="B20" s="250" t="str">
        <f t="shared" si="4"/>
        <v/>
      </c>
      <c r="C20" s="250" t="str">
        <f t="shared" si="5"/>
        <v/>
      </c>
      <c r="D20" s="251" t="str">
        <f t="shared" si="6"/>
        <v/>
      </c>
      <c r="E20" s="438"/>
      <c r="F20" s="424" t="str">
        <f t="shared" si="7"/>
        <v/>
      </c>
      <c r="G20" s="411"/>
    </row>
    <row r="21" spans="1:9" ht="13.05" customHeight="1">
      <c r="A21" s="249"/>
      <c r="B21" s="260" t="str">
        <f t="shared" si="4"/>
        <v/>
      </c>
      <c r="C21" s="260" t="str">
        <f t="shared" si="5"/>
        <v/>
      </c>
      <c r="D21" s="264" t="str">
        <f t="shared" si="6"/>
        <v/>
      </c>
      <c r="E21" s="415"/>
      <c r="F21" s="386" t="str">
        <f t="shared" si="7"/>
        <v/>
      </c>
      <c r="G21" s="405"/>
    </row>
    <row r="22" spans="1:9" ht="13.05" customHeight="1">
      <c r="A22" s="249"/>
      <c r="B22" s="260" t="str">
        <f t="shared" si="4"/>
        <v/>
      </c>
      <c r="C22" s="260" t="str">
        <f t="shared" si="5"/>
        <v/>
      </c>
      <c r="D22" s="264" t="str">
        <f t="shared" si="6"/>
        <v/>
      </c>
      <c r="E22" s="415"/>
      <c r="F22" s="386" t="str">
        <f t="shared" si="7"/>
        <v/>
      </c>
      <c r="G22" s="405"/>
    </row>
    <row r="23" spans="1:9" ht="13.05" customHeight="1">
      <c r="A23" s="249"/>
      <c r="B23" s="260" t="str">
        <f t="shared" si="4"/>
        <v/>
      </c>
      <c r="C23" s="260" t="str">
        <f t="shared" si="5"/>
        <v/>
      </c>
      <c r="D23" s="264" t="str">
        <f t="shared" si="6"/>
        <v/>
      </c>
      <c r="E23" s="415"/>
      <c r="F23" s="386" t="str">
        <f t="shared" si="7"/>
        <v/>
      </c>
      <c r="G23" s="405"/>
    </row>
    <row r="24" spans="1:9" ht="13.05" customHeight="1">
      <c r="A24" s="249"/>
      <c r="B24" s="260" t="str">
        <f t="shared" si="4"/>
        <v/>
      </c>
      <c r="C24" s="260" t="str">
        <f t="shared" si="5"/>
        <v/>
      </c>
      <c r="D24" s="264" t="str">
        <f t="shared" si="6"/>
        <v/>
      </c>
      <c r="E24" s="415"/>
      <c r="F24" s="386" t="str">
        <f t="shared" si="7"/>
        <v/>
      </c>
      <c r="G24" s="405"/>
    </row>
    <row r="25" spans="1:9" ht="13.05" customHeight="1" thickBot="1">
      <c r="A25" s="257"/>
      <c r="B25" s="262" t="str">
        <f t="shared" si="4"/>
        <v/>
      </c>
      <c r="C25" s="262" t="str">
        <f t="shared" si="5"/>
        <v/>
      </c>
      <c r="D25" s="277" t="str">
        <f t="shared" si="6"/>
        <v/>
      </c>
      <c r="E25" s="439"/>
      <c r="F25" s="440" t="str">
        <f t="shared" si="7"/>
        <v/>
      </c>
      <c r="G25" s="410"/>
    </row>
    <row r="26" spans="1:9" s="245" customFormat="1" ht="20.100000000000001" customHeight="1">
      <c r="A26" s="943" t="s">
        <v>509</v>
      </c>
      <c r="B26" s="944"/>
      <c r="C26" s="944"/>
      <c r="D26" s="944"/>
      <c r="E26" s="949"/>
      <c r="F26" s="949"/>
      <c r="G26" s="945"/>
      <c r="H26" s="243"/>
      <c r="I26" s="273"/>
    </row>
    <row r="27" spans="1:9" ht="13.05" customHeight="1">
      <c r="A27" s="249"/>
      <c r="B27" s="260" t="str">
        <f t="shared" si="4"/>
        <v/>
      </c>
      <c r="C27" s="260" t="str">
        <f t="shared" ref="C27:C34" si="8">IF(A27="","",VLOOKUP(A27,licbarque97,6))</f>
        <v/>
      </c>
      <c r="D27" s="264" t="str">
        <f t="shared" ref="D27:D34" si="9">IF(A27="","",VLOOKUP(A27,licbarque97,5))</f>
        <v/>
      </c>
      <c r="E27" s="414"/>
      <c r="F27" s="385" t="str">
        <f>IF(E27="","",RANK(E27,$E$27:$E$34))</f>
        <v/>
      </c>
      <c r="G27" s="405"/>
    </row>
    <row r="28" spans="1:9" ht="13.05" customHeight="1">
      <c r="A28" s="249"/>
      <c r="B28" s="260" t="str">
        <f t="shared" si="4"/>
        <v/>
      </c>
      <c r="C28" s="260" t="str">
        <f t="shared" si="8"/>
        <v/>
      </c>
      <c r="D28" s="264" t="str">
        <f t="shared" si="9"/>
        <v/>
      </c>
      <c r="E28" s="415"/>
      <c r="F28" s="386" t="str">
        <f t="shared" ref="F28:F34" si="10">IF(E28="","",RANK(E28,$E$27:$E$34))</f>
        <v/>
      </c>
      <c r="G28" s="405"/>
    </row>
    <row r="29" spans="1:9" ht="13.05" customHeight="1">
      <c r="A29" s="249"/>
      <c r="B29" s="260" t="str">
        <f t="shared" si="4"/>
        <v/>
      </c>
      <c r="C29" s="260" t="str">
        <f t="shared" si="8"/>
        <v/>
      </c>
      <c r="D29" s="264" t="str">
        <f t="shared" si="9"/>
        <v/>
      </c>
      <c r="E29" s="415"/>
      <c r="F29" s="386" t="str">
        <f t="shared" si="10"/>
        <v/>
      </c>
      <c r="G29" s="405"/>
    </row>
    <row r="30" spans="1:9" ht="13.05" customHeight="1">
      <c r="A30" s="249"/>
      <c r="B30" s="260" t="str">
        <f t="shared" si="4"/>
        <v/>
      </c>
      <c r="C30" s="260" t="str">
        <f t="shared" si="8"/>
        <v/>
      </c>
      <c r="D30" s="264" t="str">
        <f t="shared" si="9"/>
        <v/>
      </c>
      <c r="E30" s="415"/>
      <c r="F30" s="386" t="str">
        <f t="shared" si="10"/>
        <v/>
      </c>
      <c r="G30" s="405"/>
    </row>
    <row r="31" spans="1:9" ht="13.05" customHeight="1">
      <c r="A31" s="249"/>
      <c r="B31" s="260" t="str">
        <f t="shared" si="4"/>
        <v/>
      </c>
      <c r="C31" s="260" t="str">
        <f t="shared" si="8"/>
        <v/>
      </c>
      <c r="D31" s="264" t="str">
        <f t="shared" si="9"/>
        <v/>
      </c>
      <c r="E31" s="415"/>
      <c r="F31" s="386" t="str">
        <f t="shared" si="10"/>
        <v/>
      </c>
      <c r="G31" s="405"/>
    </row>
    <row r="32" spans="1:9" ht="13.05" customHeight="1">
      <c r="A32" s="249"/>
      <c r="B32" s="260" t="str">
        <f t="shared" si="4"/>
        <v/>
      </c>
      <c r="C32" s="260" t="str">
        <f t="shared" si="8"/>
        <v/>
      </c>
      <c r="D32" s="264" t="str">
        <f t="shared" si="9"/>
        <v/>
      </c>
      <c r="E32" s="415"/>
      <c r="F32" s="386" t="str">
        <f t="shared" si="10"/>
        <v/>
      </c>
      <c r="G32" s="405"/>
    </row>
    <row r="33" spans="1:9" ht="13.05" customHeight="1">
      <c r="A33" s="249"/>
      <c r="B33" s="260" t="str">
        <f t="shared" si="4"/>
        <v/>
      </c>
      <c r="C33" s="260" t="str">
        <f t="shared" si="8"/>
        <v/>
      </c>
      <c r="D33" s="264" t="str">
        <f t="shared" si="9"/>
        <v/>
      </c>
      <c r="E33" s="415"/>
      <c r="F33" s="386" t="str">
        <f t="shared" si="10"/>
        <v/>
      </c>
      <c r="G33" s="405"/>
    </row>
    <row r="34" spans="1:9" ht="13.05" customHeight="1" thickBot="1">
      <c r="A34" s="257"/>
      <c r="B34" s="262" t="str">
        <f t="shared" si="4"/>
        <v/>
      </c>
      <c r="C34" s="262" t="str">
        <f t="shared" si="8"/>
        <v/>
      </c>
      <c r="D34" s="277" t="str">
        <f t="shared" si="9"/>
        <v/>
      </c>
      <c r="E34" s="416"/>
      <c r="F34" s="387" t="str">
        <f t="shared" si="10"/>
        <v/>
      </c>
      <c r="G34" s="410"/>
    </row>
    <row r="35" spans="1:9" s="245" customFormat="1" ht="20.100000000000001" customHeight="1">
      <c r="A35" s="943" t="s">
        <v>510</v>
      </c>
      <c r="B35" s="944"/>
      <c r="C35" s="944"/>
      <c r="D35" s="944"/>
      <c r="E35" s="944"/>
      <c r="F35" s="944"/>
      <c r="G35" s="945"/>
      <c r="H35" s="243"/>
      <c r="I35" s="273"/>
    </row>
    <row r="36" spans="1:9" ht="13.05" customHeight="1">
      <c r="A36" s="247"/>
      <c r="B36" s="259" t="str">
        <f t="shared" ref="B36:B48" si="11">IF($A36="","",VLOOKUP($A36,licbarque97,3))</f>
        <v/>
      </c>
      <c r="C36" s="259" t="str">
        <f t="shared" ref="C36:C48" si="12">IF(A36="","",VLOOKUP(A36,licbarque97,6))</f>
        <v/>
      </c>
      <c r="D36" s="266" t="str">
        <f t="shared" ref="D36:D48" si="13">IF(A36="","",VLOOKUP(A36,licbarque97,5))</f>
        <v/>
      </c>
      <c r="E36" s="414"/>
      <c r="F36" s="385" t="str">
        <f>IF(E36="","",RANK(E36,$E$36:$E$48))</f>
        <v/>
      </c>
      <c r="G36" s="404"/>
    </row>
    <row r="37" spans="1:9" ht="13.05" customHeight="1">
      <c r="A37" s="263"/>
      <c r="B37" s="260" t="str">
        <f t="shared" si="11"/>
        <v/>
      </c>
      <c r="C37" s="260" t="str">
        <f t="shared" si="12"/>
        <v/>
      </c>
      <c r="D37" s="264" t="str">
        <f t="shared" si="13"/>
        <v/>
      </c>
      <c r="E37" s="415"/>
      <c r="F37" s="428" t="str">
        <f t="shared" ref="F37:F48" si="14">IF(E37="","",RANK(E37,$E$36:$E$48))</f>
        <v/>
      </c>
      <c r="G37" s="412"/>
    </row>
    <row r="38" spans="1:9" ht="13.05" customHeight="1">
      <c r="A38" s="249"/>
      <c r="B38" s="260" t="str">
        <f t="shared" si="11"/>
        <v/>
      </c>
      <c r="C38" s="260" t="str">
        <f t="shared" si="12"/>
        <v/>
      </c>
      <c r="D38" s="264" t="str">
        <f t="shared" si="13"/>
        <v/>
      </c>
      <c r="E38" s="415"/>
      <c r="F38" s="386" t="str">
        <f t="shared" si="14"/>
        <v/>
      </c>
      <c r="G38" s="405"/>
    </row>
    <row r="39" spans="1:9" ht="13.05" customHeight="1">
      <c r="A39" s="249"/>
      <c r="B39" s="260" t="str">
        <f t="shared" si="11"/>
        <v/>
      </c>
      <c r="C39" s="260" t="str">
        <f t="shared" si="12"/>
        <v/>
      </c>
      <c r="D39" s="264" t="str">
        <f t="shared" si="13"/>
        <v/>
      </c>
      <c r="E39" s="415"/>
      <c r="F39" s="386" t="str">
        <f t="shared" si="14"/>
        <v/>
      </c>
      <c r="G39" s="405"/>
    </row>
    <row r="40" spans="1:9" ht="13.05" customHeight="1">
      <c r="A40" s="249"/>
      <c r="B40" s="260" t="str">
        <f t="shared" si="11"/>
        <v/>
      </c>
      <c r="C40" s="260" t="str">
        <f t="shared" si="12"/>
        <v/>
      </c>
      <c r="D40" s="264" t="str">
        <f t="shared" si="13"/>
        <v/>
      </c>
      <c r="E40" s="415"/>
      <c r="F40" s="386" t="str">
        <f t="shared" si="14"/>
        <v/>
      </c>
      <c r="G40" s="405"/>
    </row>
    <row r="41" spans="1:9" ht="13.05" customHeight="1">
      <c r="A41" s="249"/>
      <c r="B41" s="260" t="str">
        <f t="shared" si="11"/>
        <v/>
      </c>
      <c r="C41" s="260" t="str">
        <f t="shared" si="12"/>
        <v/>
      </c>
      <c r="D41" s="264" t="str">
        <f t="shared" si="13"/>
        <v/>
      </c>
      <c r="E41" s="415"/>
      <c r="F41" s="386" t="str">
        <f t="shared" si="14"/>
        <v/>
      </c>
      <c r="G41" s="405"/>
    </row>
    <row r="42" spans="1:9" ht="13.05" customHeight="1">
      <c r="A42" s="249"/>
      <c r="B42" s="260" t="str">
        <f t="shared" si="11"/>
        <v/>
      </c>
      <c r="C42" s="260" t="str">
        <f t="shared" si="12"/>
        <v/>
      </c>
      <c r="D42" s="264" t="str">
        <f t="shared" si="13"/>
        <v/>
      </c>
      <c r="E42" s="415"/>
      <c r="F42" s="386" t="str">
        <f t="shared" si="14"/>
        <v/>
      </c>
      <c r="G42" s="405"/>
    </row>
    <row r="43" spans="1:9" ht="13.05" customHeight="1">
      <c r="A43" s="249"/>
      <c r="B43" s="260" t="str">
        <f t="shared" si="11"/>
        <v/>
      </c>
      <c r="C43" s="260" t="str">
        <f t="shared" si="12"/>
        <v/>
      </c>
      <c r="D43" s="264" t="str">
        <f t="shared" si="13"/>
        <v/>
      </c>
      <c r="E43" s="415"/>
      <c r="F43" s="386" t="str">
        <f t="shared" si="14"/>
        <v/>
      </c>
      <c r="G43" s="405"/>
    </row>
    <row r="44" spans="1:9" ht="13.05" customHeight="1">
      <c r="A44" s="249"/>
      <c r="B44" s="260" t="str">
        <f t="shared" si="11"/>
        <v/>
      </c>
      <c r="C44" s="260" t="str">
        <f t="shared" si="12"/>
        <v/>
      </c>
      <c r="D44" s="264" t="str">
        <f t="shared" si="13"/>
        <v/>
      </c>
      <c r="E44" s="415"/>
      <c r="F44" s="386" t="str">
        <f t="shared" si="14"/>
        <v/>
      </c>
      <c r="G44" s="405"/>
    </row>
    <row r="45" spans="1:9" ht="13.05" customHeight="1">
      <c r="A45" s="263"/>
      <c r="B45" s="260" t="str">
        <f t="shared" si="11"/>
        <v/>
      </c>
      <c r="C45" s="260" t="str">
        <f t="shared" si="12"/>
        <v/>
      </c>
      <c r="D45" s="264" t="str">
        <f t="shared" si="13"/>
        <v/>
      </c>
      <c r="E45" s="415"/>
      <c r="F45" s="428" t="str">
        <f t="shared" si="14"/>
        <v/>
      </c>
      <c r="G45" s="412"/>
    </row>
    <row r="46" spans="1:9" ht="13.05" customHeight="1">
      <c r="A46" s="249"/>
      <c r="B46" s="260" t="str">
        <f t="shared" si="11"/>
        <v/>
      </c>
      <c r="C46" s="260" t="str">
        <f t="shared" si="12"/>
        <v/>
      </c>
      <c r="D46" s="264" t="str">
        <f t="shared" si="13"/>
        <v/>
      </c>
      <c r="E46" s="415"/>
      <c r="F46" s="386" t="str">
        <f t="shared" si="14"/>
        <v/>
      </c>
      <c r="G46" s="405"/>
    </row>
    <row r="47" spans="1:9" ht="13.05" customHeight="1">
      <c r="A47" s="249"/>
      <c r="B47" s="260" t="str">
        <f t="shared" si="11"/>
        <v/>
      </c>
      <c r="C47" s="260" t="str">
        <f t="shared" si="12"/>
        <v/>
      </c>
      <c r="D47" s="264" t="str">
        <f t="shared" si="13"/>
        <v/>
      </c>
      <c r="E47" s="415"/>
      <c r="F47" s="386" t="str">
        <f t="shared" si="14"/>
        <v/>
      </c>
      <c r="G47" s="405"/>
    </row>
    <row r="48" spans="1:9" ht="13.05" customHeight="1" thickBot="1">
      <c r="A48" s="257"/>
      <c r="B48" s="262" t="str">
        <f t="shared" si="11"/>
        <v/>
      </c>
      <c r="C48" s="262" t="str">
        <f t="shared" si="12"/>
        <v/>
      </c>
      <c r="D48" s="277" t="str">
        <f t="shared" si="13"/>
        <v/>
      </c>
      <c r="E48" s="416"/>
      <c r="F48" s="387" t="str">
        <f t="shared" si="14"/>
        <v/>
      </c>
      <c r="G48" s="410"/>
    </row>
    <row r="49" spans="1:9" s="245" customFormat="1" ht="20.100000000000001" customHeight="1">
      <c r="A49" s="943" t="s">
        <v>512</v>
      </c>
      <c r="B49" s="944"/>
      <c r="C49" s="944"/>
      <c r="D49" s="944"/>
      <c r="E49" s="944"/>
      <c r="F49" s="944"/>
      <c r="G49" s="945"/>
      <c r="H49" s="243"/>
      <c r="I49" s="273"/>
    </row>
    <row r="50" spans="1:9" ht="13.05" customHeight="1">
      <c r="A50" s="247"/>
      <c r="B50" s="259" t="str">
        <f t="shared" ref="B50:B73" si="15">IF($A50="","",VLOOKUP($A50,licbarque97,3))</f>
        <v/>
      </c>
      <c r="C50" s="259" t="str">
        <f t="shared" ref="C50:C57" si="16">IF(A50="","",VLOOKUP(A50,licbarque97,6))</f>
        <v/>
      </c>
      <c r="D50" s="266" t="str">
        <f>IF(A50="","",VLOOKUP(A50,licbarque97,5))</f>
        <v/>
      </c>
      <c r="E50" s="414"/>
      <c r="F50" s="385" t="str">
        <f>IF(E50="","",RANK(E50,$E$50:$E$55))</f>
        <v/>
      </c>
      <c r="G50" s="404"/>
    </row>
    <row r="51" spans="1:9" ht="13.05" customHeight="1">
      <c r="A51" s="249"/>
      <c r="B51" s="260" t="str">
        <f t="shared" si="15"/>
        <v/>
      </c>
      <c r="C51" s="260" t="str">
        <f t="shared" si="16"/>
        <v/>
      </c>
      <c r="D51" s="264" t="str">
        <f>IF(A51="","",VLOOKUP(A51,licbarque97,5))</f>
        <v/>
      </c>
      <c r="E51" s="415"/>
      <c r="F51" s="386" t="str">
        <f t="shared" ref="F51:F57" si="17">IF(E51="","",RANK(E51,$E$50:$E$55))</f>
        <v/>
      </c>
      <c r="G51" s="405"/>
    </row>
    <row r="52" spans="1:9" ht="13.05" customHeight="1">
      <c r="A52" s="249"/>
      <c r="B52" s="260" t="str">
        <f t="shared" si="15"/>
        <v/>
      </c>
      <c r="C52" s="260" t="str">
        <f t="shared" si="16"/>
        <v/>
      </c>
      <c r="D52" s="264" t="str">
        <f>IF(A52="","",VLOOKUP(A52,licbarque97,5))</f>
        <v/>
      </c>
      <c r="E52" s="415"/>
      <c r="F52" s="386" t="str">
        <f t="shared" si="17"/>
        <v/>
      </c>
      <c r="G52" s="405"/>
    </row>
    <row r="53" spans="1:9" ht="13.05" customHeight="1">
      <c r="A53" s="249"/>
      <c r="B53" s="260" t="str">
        <f t="shared" si="15"/>
        <v/>
      </c>
      <c r="C53" s="260" t="str">
        <f t="shared" si="16"/>
        <v/>
      </c>
      <c r="D53" s="264" t="str">
        <f>IF(A53="","",VLOOKUP(A53,licbarque97,5))</f>
        <v/>
      </c>
      <c r="E53" s="415"/>
      <c r="F53" s="386" t="str">
        <f t="shared" si="17"/>
        <v/>
      </c>
      <c r="G53" s="405"/>
    </row>
    <row r="54" spans="1:9" ht="13.05" customHeight="1">
      <c r="A54" s="249"/>
      <c r="B54" s="260"/>
      <c r="C54" s="260"/>
      <c r="D54" s="264"/>
      <c r="E54" s="415"/>
      <c r="F54" s="386" t="str">
        <f t="shared" si="17"/>
        <v/>
      </c>
      <c r="G54" s="405"/>
    </row>
    <row r="55" spans="1:9" ht="13.05" customHeight="1">
      <c r="A55" s="249"/>
      <c r="B55" s="260" t="str">
        <f t="shared" si="15"/>
        <v/>
      </c>
      <c r="C55" s="260" t="str">
        <f t="shared" si="16"/>
        <v/>
      </c>
      <c r="D55" s="264" t="str">
        <f>IF(A55="","",VLOOKUP(A55,licbarque97,5))</f>
        <v/>
      </c>
      <c r="E55" s="415"/>
      <c r="F55" s="386" t="str">
        <f t="shared" si="17"/>
        <v/>
      </c>
      <c r="G55" s="405"/>
    </row>
    <row r="56" spans="1:9" ht="13.05" customHeight="1">
      <c r="A56" s="249"/>
      <c r="B56" s="260" t="str">
        <f t="shared" si="15"/>
        <v/>
      </c>
      <c r="C56" s="260" t="str">
        <f t="shared" si="16"/>
        <v/>
      </c>
      <c r="D56" s="264" t="str">
        <f>IF(A56="","",VLOOKUP(A56,licbarque97,5))</f>
        <v/>
      </c>
      <c r="E56" s="415"/>
      <c r="F56" s="386" t="str">
        <f t="shared" si="17"/>
        <v/>
      </c>
      <c r="G56" s="405"/>
    </row>
    <row r="57" spans="1:9" ht="13.05" customHeight="1" thickBot="1">
      <c r="A57" s="257"/>
      <c r="B57" s="262" t="str">
        <f t="shared" si="15"/>
        <v/>
      </c>
      <c r="C57" s="262" t="str">
        <f t="shared" si="16"/>
        <v/>
      </c>
      <c r="D57" s="277" t="str">
        <f>IF(A57="","",VLOOKUP(A57,licbarque97,5))</f>
        <v/>
      </c>
      <c r="E57" s="416"/>
      <c r="F57" s="387" t="str">
        <f t="shared" si="17"/>
        <v/>
      </c>
      <c r="G57" s="410"/>
    </row>
    <row r="58" spans="1:9" s="245" customFormat="1" ht="19.5" customHeight="1">
      <c r="A58" s="943" t="s">
        <v>513</v>
      </c>
      <c r="B58" s="944"/>
      <c r="C58" s="944"/>
      <c r="D58" s="944"/>
      <c r="E58" s="944"/>
      <c r="F58" s="944"/>
      <c r="G58" s="945"/>
      <c r="H58" s="243"/>
      <c r="I58" s="273"/>
    </row>
    <row r="59" spans="1:9" ht="13.05" customHeight="1">
      <c r="A59" s="265"/>
      <c r="B59" s="259" t="str">
        <f t="shared" si="15"/>
        <v/>
      </c>
      <c r="C59" s="259" t="str">
        <f t="shared" ref="C59:C73" si="18">IF(A59="","",VLOOKUP(A59,licbarque97,6))</f>
        <v/>
      </c>
      <c r="D59" s="266" t="str">
        <f t="shared" ref="D59:D73" si="19">IF(A59="","",VLOOKUP(A59,licbarque97,5))</f>
        <v/>
      </c>
      <c r="E59" s="414"/>
      <c r="F59" s="431" t="str">
        <f>IF(E59="","",RANK(E59,$E$59:$E$73))</f>
        <v/>
      </c>
      <c r="G59" s="413"/>
    </row>
    <row r="60" spans="1:9" ht="13.05" customHeight="1">
      <c r="A60" s="249"/>
      <c r="B60" s="260" t="str">
        <f t="shared" si="15"/>
        <v/>
      </c>
      <c r="C60" s="260" t="str">
        <f t="shared" si="18"/>
        <v/>
      </c>
      <c r="D60" s="264" t="str">
        <f t="shared" si="19"/>
        <v/>
      </c>
      <c r="E60" s="415"/>
      <c r="F60" s="386" t="str">
        <f t="shared" ref="F60:F73" si="20">IF(E60="","",RANK(E60,$E$59:$E$73))</f>
        <v/>
      </c>
      <c r="G60" s="405"/>
    </row>
    <row r="61" spans="1:9" ht="13.05" customHeight="1">
      <c r="A61" s="249"/>
      <c r="B61" s="260" t="str">
        <f t="shared" si="15"/>
        <v/>
      </c>
      <c r="C61" s="260" t="str">
        <f t="shared" si="18"/>
        <v/>
      </c>
      <c r="D61" s="264" t="str">
        <f t="shared" si="19"/>
        <v/>
      </c>
      <c r="E61" s="415"/>
      <c r="F61" s="386" t="str">
        <f t="shared" si="20"/>
        <v/>
      </c>
      <c r="G61" s="405"/>
    </row>
    <row r="62" spans="1:9" ht="13.05" customHeight="1">
      <c r="A62" s="249"/>
      <c r="B62" s="260" t="str">
        <f t="shared" si="15"/>
        <v/>
      </c>
      <c r="C62" s="260" t="str">
        <f t="shared" si="18"/>
        <v/>
      </c>
      <c r="D62" s="264" t="str">
        <f t="shared" si="19"/>
        <v/>
      </c>
      <c r="E62" s="415"/>
      <c r="F62" s="386" t="str">
        <f t="shared" si="20"/>
        <v/>
      </c>
      <c r="G62" s="405"/>
    </row>
    <row r="63" spans="1:9" ht="13.05" customHeight="1">
      <c r="A63" s="249"/>
      <c r="B63" s="260" t="str">
        <f t="shared" si="15"/>
        <v/>
      </c>
      <c r="C63" s="260" t="str">
        <f t="shared" si="18"/>
        <v/>
      </c>
      <c r="D63" s="264" t="str">
        <f t="shared" si="19"/>
        <v/>
      </c>
      <c r="E63" s="415"/>
      <c r="F63" s="386" t="str">
        <f t="shared" si="20"/>
        <v/>
      </c>
      <c r="G63" s="405"/>
    </row>
    <row r="64" spans="1:9" ht="13.05" customHeight="1">
      <c r="A64" s="249"/>
      <c r="B64" s="260" t="str">
        <f t="shared" si="15"/>
        <v/>
      </c>
      <c r="C64" s="260" t="str">
        <f t="shared" si="18"/>
        <v/>
      </c>
      <c r="D64" s="264" t="str">
        <f t="shared" si="19"/>
        <v/>
      </c>
      <c r="E64" s="415"/>
      <c r="F64" s="386" t="str">
        <f t="shared" si="20"/>
        <v/>
      </c>
      <c r="G64" s="405"/>
    </row>
    <row r="65" spans="1:9" ht="13.05" customHeight="1">
      <c r="A65" s="249"/>
      <c r="B65" s="260" t="str">
        <f t="shared" si="15"/>
        <v/>
      </c>
      <c r="C65" s="260" t="str">
        <f t="shared" si="18"/>
        <v/>
      </c>
      <c r="D65" s="264" t="str">
        <f t="shared" si="19"/>
        <v/>
      </c>
      <c r="E65" s="415"/>
      <c r="F65" s="386" t="str">
        <f t="shared" si="20"/>
        <v/>
      </c>
      <c r="G65" s="405"/>
    </row>
    <row r="66" spans="1:9" ht="13.05" customHeight="1">
      <c r="A66" s="249"/>
      <c r="B66" s="260" t="str">
        <f t="shared" si="15"/>
        <v/>
      </c>
      <c r="C66" s="260" t="str">
        <f t="shared" si="18"/>
        <v/>
      </c>
      <c r="D66" s="264" t="str">
        <f t="shared" si="19"/>
        <v/>
      </c>
      <c r="E66" s="415"/>
      <c r="F66" s="386" t="str">
        <f t="shared" si="20"/>
        <v/>
      </c>
      <c r="G66" s="405"/>
    </row>
    <row r="67" spans="1:9" ht="13.05" customHeight="1">
      <c r="A67" s="249"/>
      <c r="B67" s="260" t="str">
        <f t="shared" si="15"/>
        <v/>
      </c>
      <c r="C67" s="260" t="str">
        <f t="shared" si="18"/>
        <v/>
      </c>
      <c r="D67" s="264" t="str">
        <f t="shared" si="19"/>
        <v/>
      </c>
      <c r="E67" s="415"/>
      <c r="F67" s="386" t="str">
        <f t="shared" si="20"/>
        <v/>
      </c>
      <c r="G67" s="405"/>
    </row>
    <row r="68" spans="1:9" ht="13.05" customHeight="1">
      <c r="A68" s="249"/>
      <c r="B68" s="260" t="str">
        <f t="shared" si="15"/>
        <v/>
      </c>
      <c r="C68" s="260" t="str">
        <f t="shared" si="18"/>
        <v/>
      </c>
      <c r="D68" s="264" t="str">
        <f t="shared" si="19"/>
        <v/>
      </c>
      <c r="E68" s="415"/>
      <c r="F68" s="386" t="str">
        <f t="shared" si="20"/>
        <v/>
      </c>
      <c r="G68" s="405"/>
    </row>
    <row r="69" spans="1:9" ht="13.05" customHeight="1">
      <c r="A69" s="249"/>
      <c r="B69" s="260" t="str">
        <f t="shared" si="15"/>
        <v/>
      </c>
      <c r="C69" s="260" t="str">
        <f t="shared" si="18"/>
        <v/>
      </c>
      <c r="D69" s="264" t="str">
        <f t="shared" si="19"/>
        <v/>
      </c>
      <c r="E69" s="415"/>
      <c r="F69" s="386" t="str">
        <f t="shared" si="20"/>
        <v/>
      </c>
      <c r="G69" s="405"/>
    </row>
    <row r="70" spans="1:9" ht="13.05" customHeight="1">
      <c r="A70" s="249"/>
      <c r="B70" s="260" t="str">
        <f t="shared" si="15"/>
        <v/>
      </c>
      <c r="C70" s="260" t="str">
        <f t="shared" si="18"/>
        <v/>
      </c>
      <c r="D70" s="264" t="str">
        <f t="shared" si="19"/>
        <v/>
      </c>
      <c r="E70" s="415"/>
      <c r="F70" s="386" t="str">
        <f t="shared" si="20"/>
        <v/>
      </c>
      <c r="G70" s="405"/>
    </row>
    <row r="71" spans="1:9" ht="13.05" customHeight="1">
      <c r="A71" s="249"/>
      <c r="B71" s="260" t="str">
        <f t="shared" si="15"/>
        <v/>
      </c>
      <c r="C71" s="260" t="str">
        <f t="shared" si="18"/>
        <v/>
      </c>
      <c r="D71" s="264" t="str">
        <f t="shared" si="19"/>
        <v/>
      </c>
      <c r="E71" s="415"/>
      <c r="F71" s="386" t="str">
        <f t="shared" si="20"/>
        <v/>
      </c>
      <c r="G71" s="405"/>
    </row>
    <row r="72" spans="1:9" ht="13.05" customHeight="1">
      <c r="A72" s="249"/>
      <c r="B72" s="260" t="str">
        <f t="shared" si="15"/>
        <v/>
      </c>
      <c r="C72" s="260" t="str">
        <f t="shared" si="18"/>
        <v/>
      </c>
      <c r="D72" s="264" t="str">
        <f t="shared" si="19"/>
        <v/>
      </c>
      <c r="E72" s="415"/>
      <c r="F72" s="386" t="str">
        <f t="shared" si="20"/>
        <v/>
      </c>
      <c r="G72" s="405"/>
      <c r="H72" s="240"/>
    </row>
    <row r="73" spans="1:9" ht="13.05" customHeight="1" thickBot="1">
      <c r="A73" s="257"/>
      <c r="B73" s="262" t="str">
        <f t="shared" si="15"/>
        <v/>
      </c>
      <c r="C73" s="262" t="str">
        <f t="shared" si="18"/>
        <v/>
      </c>
      <c r="D73" s="277" t="str">
        <f t="shared" si="19"/>
        <v/>
      </c>
      <c r="E73" s="416"/>
      <c r="F73" s="387" t="str">
        <f t="shared" si="20"/>
        <v/>
      </c>
      <c r="G73" s="410"/>
    </row>
    <row r="74" spans="1:9" s="245" customFormat="1" ht="20.100000000000001" customHeight="1">
      <c r="A74" s="943" t="s">
        <v>514</v>
      </c>
      <c r="B74" s="944"/>
      <c r="C74" s="944"/>
      <c r="D74" s="944"/>
      <c r="E74" s="944"/>
      <c r="F74" s="944"/>
      <c r="G74" s="945"/>
      <c r="H74" s="243"/>
      <c r="I74" s="273"/>
    </row>
    <row r="75" spans="1:9" ht="13.05" customHeight="1">
      <c r="A75" s="247"/>
      <c r="B75" s="259" t="str">
        <f t="shared" ref="B75:B88" si="21">IF($A75="","",VLOOKUP($A75,licbarque97,3))</f>
        <v/>
      </c>
      <c r="C75" s="259" t="str">
        <f t="shared" ref="C75:C88" si="22">IF(A75="","",VLOOKUP(A75,licbarque97,6))</f>
        <v/>
      </c>
      <c r="D75" s="266" t="str">
        <f t="shared" ref="D75:D88" si="23">IF(A75="","",VLOOKUP(A75,licbarque97,5))</f>
        <v/>
      </c>
      <c r="E75" s="414"/>
      <c r="F75" s="385" t="str">
        <f>IF(E75="","",RANK(E75,$E$75:$E$88))</f>
        <v/>
      </c>
      <c r="G75" s="404"/>
    </row>
    <row r="76" spans="1:9" ht="13.05" customHeight="1">
      <c r="A76" s="249"/>
      <c r="B76" s="260" t="str">
        <f t="shared" si="21"/>
        <v/>
      </c>
      <c r="C76" s="260" t="str">
        <f t="shared" si="22"/>
        <v/>
      </c>
      <c r="D76" s="264" t="str">
        <f t="shared" si="23"/>
        <v/>
      </c>
      <c r="E76" s="415"/>
      <c r="F76" s="386" t="str">
        <f t="shared" ref="F76:F88" si="24">IF(E76="","",RANK(E76,$E$75:$E$88))</f>
        <v/>
      </c>
      <c r="G76" s="405"/>
    </row>
    <row r="77" spans="1:9" ht="13.05" customHeight="1">
      <c r="A77" s="249"/>
      <c r="B77" s="260" t="str">
        <f t="shared" si="21"/>
        <v/>
      </c>
      <c r="C77" s="260" t="str">
        <f t="shared" si="22"/>
        <v/>
      </c>
      <c r="D77" s="264" t="str">
        <f t="shared" si="23"/>
        <v/>
      </c>
      <c r="E77" s="415"/>
      <c r="F77" s="386" t="str">
        <f t="shared" si="24"/>
        <v/>
      </c>
      <c r="G77" s="405"/>
    </row>
    <row r="78" spans="1:9" ht="13.05" customHeight="1">
      <c r="A78" s="249"/>
      <c r="B78" s="260" t="str">
        <f t="shared" si="21"/>
        <v/>
      </c>
      <c r="C78" s="260" t="str">
        <f t="shared" si="22"/>
        <v/>
      </c>
      <c r="D78" s="264" t="str">
        <f t="shared" si="23"/>
        <v/>
      </c>
      <c r="E78" s="415"/>
      <c r="F78" s="386" t="str">
        <f t="shared" si="24"/>
        <v/>
      </c>
      <c r="G78" s="405"/>
    </row>
    <row r="79" spans="1:9" ht="13.05" customHeight="1">
      <c r="A79" s="249"/>
      <c r="B79" s="260" t="str">
        <f t="shared" si="21"/>
        <v/>
      </c>
      <c r="C79" s="260" t="str">
        <f t="shared" si="22"/>
        <v/>
      </c>
      <c r="D79" s="264" t="str">
        <f t="shared" si="23"/>
        <v/>
      </c>
      <c r="E79" s="415"/>
      <c r="F79" s="386" t="str">
        <f t="shared" si="24"/>
        <v/>
      </c>
      <c r="G79" s="405"/>
    </row>
    <row r="80" spans="1:9" ht="13.05" customHeight="1">
      <c r="A80" s="249"/>
      <c r="B80" s="260" t="str">
        <f t="shared" si="21"/>
        <v/>
      </c>
      <c r="C80" s="260" t="str">
        <f t="shared" si="22"/>
        <v/>
      </c>
      <c r="D80" s="264" t="str">
        <f t="shared" si="23"/>
        <v/>
      </c>
      <c r="E80" s="415"/>
      <c r="F80" s="386" t="str">
        <f t="shared" si="24"/>
        <v/>
      </c>
      <c r="G80" s="405"/>
    </row>
    <row r="81" spans="1:21" ht="13.05" customHeight="1">
      <c r="A81" s="249"/>
      <c r="B81" s="260" t="str">
        <f t="shared" si="21"/>
        <v/>
      </c>
      <c r="C81" s="260" t="str">
        <f t="shared" si="22"/>
        <v/>
      </c>
      <c r="D81" s="264" t="str">
        <f t="shared" si="23"/>
        <v/>
      </c>
      <c r="E81" s="415"/>
      <c r="F81" s="386" t="str">
        <f t="shared" si="24"/>
        <v/>
      </c>
      <c r="G81" s="405"/>
    </row>
    <row r="82" spans="1:21" s="243" customFormat="1" ht="13.05" customHeight="1">
      <c r="A82" s="249"/>
      <c r="B82" s="260" t="str">
        <f t="shared" si="21"/>
        <v/>
      </c>
      <c r="C82" s="260" t="str">
        <f t="shared" si="22"/>
        <v/>
      </c>
      <c r="D82" s="264" t="str">
        <f t="shared" si="23"/>
        <v/>
      </c>
      <c r="E82" s="415"/>
      <c r="F82" s="386" t="str">
        <f t="shared" si="24"/>
        <v/>
      </c>
      <c r="G82" s="405"/>
      <c r="I82" s="241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</row>
    <row r="83" spans="1:21" s="243" customFormat="1" ht="13.05" customHeight="1">
      <c r="A83" s="249"/>
      <c r="B83" s="260" t="str">
        <f t="shared" si="21"/>
        <v/>
      </c>
      <c r="C83" s="260" t="str">
        <f t="shared" si="22"/>
        <v/>
      </c>
      <c r="D83" s="264" t="str">
        <f t="shared" si="23"/>
        <v/>
      </c>
      <c r="E83" s="415"/>
      <c r="F83" s="386" t="str">
        <f t="shared" si="24"/>
        <v/>
      </c>
      <c r="G83" s="405"/>
      <c r="I83" s="241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</row>
    <row r="84" spans="1:21" s="243" customFormat="1" ht="13.05" customHeight="1">
      <c r="A84" s="249"/>
      <c r="B84" s="260" t="str">
        <f t="shared" si="21"/>
        <v/>
      </c>
      <c r="C84" s="260" t="str">
        <f t="shared" si="22"/>
        <v/>
      </c>
      <c r="D84" s="264" t="str">
        <f t="shared" si="23"/>
        <v/>
      </c>
      <c r="E84" s="415"/>
      <c r="F84" s="386" t="str">
        <f t="shared" si="24"/>
        <v/>
      </c>
      <c r="G84" s="405"/>
      <c r="I84" s="241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</row>
    <row r="85" spans="1:21" s="243" customFormat="1" ht="13.05" customHeight="1">
      <c r="A85" s="249"/>
      <c r="B85" s="260" t="str">
        <f t="shared" si="21"/>
        <v/>
      </c>
      <c r="C85" s="260" t="str">
        <f t="shared" si="22"/>
        <v/>
      </c>
      <c r="D85" s="264" t="str">
        <f t="shared" si="23"/>
        <v/>
      </c>
      <c r="E85" s="415"/>
      <c r="F85" s="386" t="str">
        <f t="shared" si="24"/>
        <v/>
      </c>
      <c r="G85" s="405"/>
      <c r="I85" s="241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</row>
    <row r="86" spans="1:21" s="243" customFormat="1" ht="13.05" customHeight="1">
      <c r="A86" s="249"/>
      <c r="B86" s="260" t="str">
        <f t="shared" si="21"/>
        <v/>
      </c>
      <c r="C86" s="260" t="str">
        <f t="shared" si="22"/>
        <v/>
      </c>
      <c r="D86" s="264" t="str">
        <f t="shared" si="23"/>
        <v/>
      </c>
      <c r="E86" s="415"/>
      <c r="F86" s="386" t="str">
        <f t="shared" si="24"/>
        <v/>
      </c>
      <c r="G86" s="405"/>
      <c r="I86" s="241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</row>
    <row r="87" spans="1:21" s="243" customFormat="1" ht="13.05" customHeight="1">
      <c r="A87" s="249"/>
      <c r="B87" s="260" t="str">
        <f t="shared" si="21"/>
        <v/>
      </c>
      <c r="C87" s="260" t="str">
        <f t="shared" si="22"/>
        <v/>
      </c>
      <c r="D87" s="264" t="str">
        <f t="shared" si="23"/>
        <v/>
      </c>
      <c r="E87" s="415"/>
      <c r="F87" s="386" t="str">
        <f t="shared" si="24"/>
        <v/>
      </c>
      <c r="G87" s="405"/>
      <c r="I87" s="241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</row>
    <row r="88" spans="1:21" s="243" customFormat="1" ht="13.05" customHeight="1" thickBot="1">
      <c r="A88" s="257"/>
      <c r="B88" s="262" t="str">
        <f t="shared" si="21"/>
        <v/>
      </c>
      <c r="C88" s="262" t="str">
        <f t="shared" si="22"/>
        <v/>
      </c>
      <c r="D88" s="277" t="str">
        <f t="shared" si="23"/>
        <v/>
      </c>
      <c r="E88" s="416"/>
      <c r="F88" s="387" t="str">
        <f t="shared" si="24"/>
        <v/>
      </c>
      <c r="G88" s="410"/>
      <c r="I88" s="241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</row>
  </sheetData>
  <mergeCells count="8">
    <mergeCell ref="A58:G58"/>
    <mergeCell ref="A74:G74"/>
    <mergeCell ref="A1:G1"/>
    <mergeCell ref="A3:G3"/>
    <mergeCell ref="A13:G13"/>
    <mergeCell ref="A26:G26"/>
    <mergeCell ref="A35:G35"/>
    <mergeCell ref="A49:G49"/>
  </mergeCells>
  <phoneticPr fontId="42" type="noConversion"/>
  <printOptions horizontalCentered="1"/>
  <pageMargins left="0.31496062992125984" right="0.31496062992125984" top="0.35433070866141736" bottom="0.35433070866141736" header="0.19685039370078741" footer="0.11811023622047245"/>
  <pageSetup paperSize="9" scale="95" orientation="landscape" r:id="rId1"/>
  <headerFooter>
    <oddFooter xml:space="preserve">&amp;L&amp;"Arial,Gras"&amp;12&amp;F  /  &amp;A&amp;C&amp;P/&amp;N&amp;R&amp;KFF0000Edition du:&amp;D_&amp;T </oddFooter>
  </headerFooter>
  <rowBreaks count="2" manualBreakCount="2">
    <brk id="25" max="16383" man="1"/>
    <brk id="4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5">
    <tabColor rgb="FFFF0000"/>
  </sheetPr>
  <dimension ref="A1:W87"/>
  <sheetViews>
    <sheetView showZeros="0" topLeftCell="A59" zoomScaleSheetLayoutView="106" workbookViewId="0">
      <selection activeCell="H16" sqref="H16"/>
    </sheetView>
  </sheetViews>
  <sheetFormatPr baseColWidth="10" defaultColWidth="11.44140625" defaultRowHeight="12" customHeight="1"/>
  <cols>
    <col min="1" max="1" width="10.77734375" style="269" customWidth="1"/>
    <col min="2" max="2" width="30.77734375" style="244" customWidth="1"/>
    <col min="3" max="3" width="9.77734375" style="270" customWidth="1"/>
    <col min="4" max="4" width="15.77734375" style="242" customWidth="1"/>
    <col min="5" max="6" width="12.77734375" style="295" customWidth="1"/>
    <col min="7" max="7" width="9.21875" style="296" customWidth="1"/>
    <col min="8" max="8" width="6.21875" style="357" customWidth="1"/>
    <col min="9" max="9" width="10.77734375" style="397" customWidth="1"/>
    <col min="10" max="10" width="11.44140625" style="243"/>
    <col min="11" max="11" width="11.44140625" style="241"/>
    <col min="12" max="12" width="13.44140625" style="242" customWidth="1"/>
    <col min="13" max="16384" width="11.44140625" style="242"/>
  </cols>
  <sheetData>
    <row r="1" spans="1:23" ht="25.05" customHeight="1">
      <c r="A1" s="946" t="str">
        <f ca="1">MID(CELL("filename",$A$1),FIND("]",CELL("filename",$A$1))+1,32)&amp;" "&amp;AN</f>
        <v>Trame I 2026</v>
      </c>
      <c r="B1" s="947"/>
      <c r="C1" s="947"/>
      <c r="D1" s="947"/>
      <c r="E1" s="947"/>
      <c r="F1" s="947"/>
      <c r="G1" s="947"/>
      <c r="H1" s="947"/>
      <c r="I1" s="948"/>
      <c r="J1" s="240"/>
    </row>
    <row r="2" spans="1:23" ht="15" customHeight="1" thickBot="1">
      <c r="A2" s="274" t="s">
        <v>666</v>
      </c>
      <c r="B2" s="275" t="s">
        <v>668</v>
      </c>
      <c r="C2" s="275" t="s">
        <v>669</v>
      </c>
      <c r="D2" s="275" t="s">
        <v>672</v>
      </c>
      <c r="E2" s="280" t="s">
        <v>674</v>
      </c>
      <c r="F2" s="281" t="s">
        <v>675</v>
      </c>
      <c r="G2" s="282" t="s">
        <v>676</v>
      </c>
      <c r="H2" s="384" t="s">
        <v>557</v>
      </c>
      <c r="I2" s="391" t="s">
        <v>630</v>
      </c>
      <c r="J2" s="240"/>
    </row>
    <row r="3" spans="1:23" s="245" customFormat="1" ht="20.100000000000001" customHeight="1">
      <c r="A3" s="943" t="s">
        <v>515</v>
      </c>
      <c r="B3" s="944"/>
      <c r="C3" s="944"/>
      <c r="D3" s="944"/>
      <c r="E3" s="944"/>
      <c r="F3" s="944"/>
      <c r="G3" s="944"/>
      <c r="H3" s="944"/>
      <c r="I3" s="945"/>
      <c r="J3" s="243"/>
      <c r="K3" s="273"/>
    </row>
    <row r="4" spans="1:23" ht="13.05" customHeight="1">
      <c r="A4" s="247"/>
      <c r="B4" s="259" t="str">
        <f t="shared" ref="B4:B13" si="0">IF($A4="","",VLOOKUP($A4,licbarque97,3))</f>
        <v/>
      </c>
      <c r="C4" s="259" t="str">
        <f t="shared" ref="C4:C13" si="1">IF(A4="","",VLOOKUP(A4,licbarque97,6))</f>
        <v/>
      </c>
      <c r="D4" s="259" t="str">
        <f t="shared" ref="D4:D13" si="2">IF(A4="","",VLOOKUP(A4,licbarque97,5))</f>
        <v/>
      </c>
      <c r="E4" s="283"/>
      <c r="F4" s="284"/>
      <c r="G4" s="378"/>
      <c r="H4" s="385" t="str">
        <f>IF($G4="","",RANK($G4,$G$4:$G$13))</f>
        <v/>
      </c>
      <c r="I4" s="393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</row>
    <row r="5" spans="1:23" ht="13.05" customHeight="1">
      <c r="A5" s="249"/>
      <c r="B5" s="260" t="str">
        <f t="shared" si="0"/>
        <v/>
      </c>
      <c r="C5" s="260" t="str">
        <f t="shared" si="1"/>
        <v/>
      </c>
      <c r="D5" s="260" t="str">
        <f t="shared" si="2"/>
        <v/>
      </c>
      <c r="E5" s="285"/>
      <c r="F5" s="286"/>
      <c r="G5" s="379"/>
      <c r="H5" s="386" t="str">
        <f t="shared" ref="H5:H13" si="3">IF($G5="","",RANK($G5,$G$4:$G$13))</f>
        <v/>
      </c>
      <c r="I5" s="394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</row>
    <row r="6" spans="1:23" ht="13.05" customHeight="1">
      <c r="A6" s="249"/>
      <c r="B6" s="260" t="str">
        <f t="shared" si="0"/>
        <v/>
      </c>
      <c r="C6" s="260" t="str">
        <f t="shared" si="1"/>
        <v/>
      </c>
      <c r="D6" s="260" t="str">
        <f t="shared" si="2"/>
        <v/>
      </c>
      <c r="E6" s="285"/>
      <c r="F6" s="286"/>
      <c r="G6" s="379"/>
      <c r="H6" s="386" t="str">
        <f t="shared" si="3"/>
        <v/>
      </c>
      <c r="I6" s="394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</row>
    <row r="7" spans="1:23" ht="13.05" customHeight="1">
      <c r="A7" s="249"/>
      <c r="B7" s="260" t="str">
        <f t="shared" si="0"/>
        <v/>
      </c>
      <c r="C7" s="260" t="str">
        <f t="shared" si="1"/>
        <v/>
      </c>
      <c r="D7" s="260" t="str">
        <f t="shared" si="2"/>
        <v/>
      </c>
      <c r="E7" s="285"/>
      <c r="F7" s="286"/>
      <c r="G7" s="379"/>
      <c r="H7" s="386" t="str">
        <f t="shared" si="3"/>
        <v/>
      </c>
      <c r="I7" s="394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</row>
    <row r="8" spans="1:23" ht="13.05" customHeight="1">
      <c r="A8" s="249"/>
      <c r="B8" s="260" t="str">
        <f t="shared" si="0"/>
        <v/>
      </c>
      <c r="C8" s="260" t="str">
        <f t="shared" si="1"/>
        <v/>
      </c>
      <c r="D8" s="260" t="str">
        <f t="shared" si="2"/>
        <v/>
      </c>
      <c r="E8" s="285"/>
      <c r="F8" s="286"/>
      <c r="G8" s="379"/>
      <c r="H8" s="386" t="str">
        <f t="shared" si="3"/>
        <v/>
      </c>
      <c r="I8" s="394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</row>
    <row r="9" spans="1:23" ht="13.05" customHeight="1">
      <c r="A9" s="249"/>
      <c r="B9" s="260" t="str">
        <f t="shared" si="0"/>
        <v/>
      </c>
      <c r="C9" s="260" t="str">
        <f t="shared" si="1"/>
        <v/>
      </c>
      <c r="D9" s="260" t="str">
        <f t="shared" si="2"/>
        <v/>
      </c>
      <c r="E9" s="285"/>
      <c r="F9" s="286"/>
      <c r="G9" s="379"/>
      <c r="H9" s="386" t="str">
        <f t="shared" si="3"/>
        <v/>
      </c>
      <c r="I9" s="394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</row>
    <row r="10" spans="1:23" ht="13.05" customHeight="1">
      <c r="A10" s="249"/>
      <c r="B10" s="260" t="str">
        <f t="shared" si="0"/>
        <v/>
      </c>
      <c r="C10" s="260" t="str">
        <f t="shared" si="1"/>
        <v/>
      </c>
      <c r="D10" s="260" t="str">
        <f t="shared" si="2"/>
        <v/>
      </c>
      <c r="E10" s="285"/>
      <c r="F10" s="286"/>
      <c r="G10" s="379"/>
      <c r="H10" s="386" t="str">
        <f t="shared" si="3"/>
        <v/>
      </c>
      <c r="I10" s="394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</row>
    <row r="11" spans="1:23" ht="13.05" customHeight="1">
      <c r="A11" s="249"/>
      <c r="B11" s="260" t="str">
        <f t="shared" si="0"/>
        <v/>
      </c>
      <c r="C11" s="260" t="str">
        <f t="shared" si="1"/>
        <v/>
      </c>
      <c r="D11" s="260" t="str">
        <f t="shared" si="2"/>
        <v/>
      </c>
      <c r="E11" s="285"/>
      <c r="F11" s="286"/>
      <c r="G11" s="379"/>
      <c r="H11" s="386" t="str">
        <f t="shared" si="3"/>
        <v/>
      </c>
      <c r="I11" s="394"/>
    </row>
    <row r="12" spans="1:23" ht="13.05" customHeight="1">
      <c r="A12" s="249"/>
      <c r="B12" s="260" t="str">
        <f t="shared" si="0"/>
        <v/>
      </c>
      <c r="C12" s="260" t="str">
        <f t="shared" si="1"/>
        <v/>
      </c>
      <c r="D12" s="260" t="str">
        <f t="shared" si="2"/>
        <v/>
      </c>
      <c r="E12" s="285"/>
      <c r="F12" s="286"/>
      <c r="G12" s="379"/>
      <c r="H12" s="386" t="str">
        <f t="shared" si="3"/>
        <v/>
      </c>
      <c r="I12" s="394"/>
    </row>
    <row r="13" spans="1:23" ht="13.05" customHeight="1" thickBot="1">
      <c r="A13" s="252"/>
      <c r="B13" s="261" t="str">
        <f t="shared" si="0"/>
        <v/>
      </c>
      <c r="C13" s="261" t="str">
        <f t="shared" si="1"/>
        <v/>
      </c>
      <c r="D13" s="261" t="str">
        <f t="shared" si="2"/>
        <v/>
      </c>
      <c r="E13" s="287"/>
      <c r="F13" s="288"/>
      <c r="G13" s="380"/>
      <c r="H13" s="387" t="str">
        <f t="shared" si="3"/>
        <v/>
      </c>
      <c r="I13" s="395"/>
    </row>
    <row r="14" spans="1:23" s="245" customFormat="1" ht="20.100000000000001" customHeight="1">
      <c r="A14" s="943" t="s">
        <v>508</v>
      </c>
      <c r="B14" s="944"/>
      <c r="C14" s="944"/>
      <c r="D14" s="944"/>
      <c r="E14" s="944"/>
      <c r="F14" s="944"/>
      <c r="G14" s="944"/>
      <c r="H14" s="944"/>
      <c r="I14" s="945"/>
      <c r="J14" s="243"/>
      <c r="K14" s="273"/>
    </row>
    <row r="15" spans="1:23" ht="13.05" customHeight="1">
      <c r="A15" s="247"/>
      <c r="B15" s="259" t="str">
        <f t="shared" ref="B15:B35" si="4">IF($A15="","",VLOOKUP($A15,licbarque97,3))</f>
        <v/>
      </c>
      <c r="C15" s="259" t="str">
        <f t="shared" ref="C15:C26" si="5">IF(A15="","",VLOOKUP(A15,licbarque97,6))</f>
        <v/>
      </c>
      <c r="D15" s="259" t="str">
        <f t="shared" ref="D15:D26" si="6">IF(A15="","",VLOOKUP(A15,licbarque97,5))</f>
        <v/>
      </c>
      <c r="E15" s="283"/>
      <c r="F15" s="284"/>
      <c r="G15" s="381"/>
      <c r="H15" s="388" t="str">
        <f>IF($G15="","",RANK($G15,$G$15:$G$26))</f>
        <v/>
      </c>
      <c r="I15" s="393"/>
    </row>
    <row r="16" spans="1:23" ht="13.05" customHeight="1">
      <c r="A16" s="249"/>
      <c r="B16" s="260" t="str">
        <f t="shared" si="4"/>
        <v/>
      </c>
      <c r="C16" s="260" t="str">
        <f t="shared" si="5"/>
        <v/>
      </c>
      <c r="D16" s="260" t="str">
        <f t="shared" si="6"/>
        <v/>
      </c>
      <c r="E16" s="285"/>
      <c r="F16" s="286"/>
      <c r="G16" s="382"/>
      <c r="H16" s="389" t="str">
        <f t="shared" ref="H16:H26" si="7">IF($G16="","",RANK($G16,$G$15:$G$26))</f>
        <v/>
      </c>
      <c r="I16" s="394"/>
    </row>
    <row r="17" spans="1:11" ht="13.05" customHeight="1">
      <c r="A17" s="249"/>
      <c r="B17" s="260" t="str">
        <f t="shared" si="4"/>
        <v/>
      </c>
      <c r="C17" s="260" t="str">
        <f t="shared" si="5"/>
        <v/>
      </c>
      <c r="D17" s="260" t="str">
        <f t="shared" si="6"/>
        <v/>
      </c>
      <c r="E17" s="285"/>
      <c r="F17" s="286"/>
      <c r="G17" s="382"/>
      <c r="H17" s="389" t="str">
        <f t="shared" si="7"/>
        <v/>
      </c>
      <c r="I17" s="394"/>
    </row>
    <row r="18" spans="1:11" ht="13.05" customHeight="1">
      <c r="A18" s="249"/>
      <c r="B18" s="260" t="str">
        <f t="shared" si="4"/>
        <v/>
      </c>
      <c r="C18" s="260" t="str">
        <f t="shared" si="5"/>
        <v/>
      </c>
      <c r="D18" s="260" t="str">
        <f t="shared" si="6"/>
        <v/>
      </c>
      <c r="E18" s="285"/>
      <c r="F18" s="286"/>
      <c r="G18" s="382"/>
      <c r="H18" s="389" t="str">
        <f t="shared" si="7"/>
        <v/>
      </c>
      <c r="I18" s="394"/>
    </row>
    <row r="19" spans="1:11" ht="13.05" customHeight="1">
      <c r="A19" s="249"/>
      <c r="B19" s="260" t="str">
        <f t="shared" si="4"/>
        <v/>
      </c>
      <c r="C19" s="260" t="str">
        <f t="shared" si="5"/>
        <v/>
      </c>
      <c r="D19" s="260" t="str">
        <f t="shared" si="6"/>
        <v/>
      </c>
      <c r="E19" s="285"/>
      <c r="F19" s="286"/>
      <c r="G19" s="382"/>
      <c r="H19" s="389" t="str">
        <f t="shared" si="7"/>
        <v/>
      </c>
      <c r="I19" s="394"/>
    </row>
    <row r="20" spans="1:11" ht="13.05" customHeight="1">
      <c r="A20" s="249"/>
      <c r="B20" s="260" t="str">
        <f t="shared" si="4"/>
        <v/>
      </c>
      <c r="C20" s="260" t="str">
        <f t="shared" si="5"/>
        <v/>
      </c>
      <c r="D20" s="260" t="str">
        <f t="shared" si="6"/>
        <v/>
      </c>
      <c r="E20" s="285"/>
      <c r="F20" s="286"/>
      <c r="G20" s="382"/>
      <c r="H20" s="389" t="str">
        <f t="shared" si="7"/>
        <v/>
      </c>
      <c r="I20" s="394"/>
    </row>
    <row r="21" spans="1:11" ht="13.05" customHeight="1">
      <c r="A21" s="249"/>
      <c r="B21" s="260" t="str">
        <f t="shared" si="4"/>
        <v/>
      </c>
      <c r="C21" s="260" t="str">
        <f t="shared" si="5"/>
        <v/>
      </c>
      <c r="D21" s="260" t="str">
        <f t="shared" si="6"/>
        <v/>
      </c>
      <c r="E21" s="285"/>
      <c r="F21" s="286"/>
      <c r="G21" s="382"/>
      <c r="H21" s="389" t="str">
        <f t="shared" si="7"/>
        <v/>
      </c>
      <c r="I21" s="394"/>
    </row>
    <row r="22" spans="1:11" ht="13.05" customHeight="1">
      <c r="A22" s="249"/>
      <c r="B22" s="260" t="str">
        <f t="shared" si="4"/>
        <v/>
      </c>
      <c r="C22" s="260" t="str">
        <f t="shared" si="5"/>
        <v/>
      </c>
      <c r="D22" s="260" t="str">
        <f t="shared" si="6"/>
        <v/>
      </c>
      <c r="E22" s="285"/>
      <c r="F22" s="286"/>
      <c r="G22" s="382"/>
      <c r="H22" s="389" t="str">
        <f t="shared" si="7"/>
        <v/>
      </c>
      <c r="I22" s="394"/>
    </row>
    <row r="23" spans="1:11" ht="13.05" customHeight="1">
      <c r="A23" s="249"/>
      <c r="B23" s="260" t="str">
        <f t="shared" si="4"/>
        <v/>
      </c>
      <c r="C23" s="260" t="str">
        <f t="shared" si="5"/>
        <v/>
      </c>
      <c r="D23" s="260" t="str">
        <f t="shared" si="6"/>
        <v/>
      </c>
      <c r="E23" s="285"/>
      <c r="F23" s="286"/>
      <c r="G23" s="382"/>
      <c r="H23" s="389" t="str">
        <f t="shared" si="7"/>
        <v/>
      </c>
      <c r="I23" s="394"/>
    </row>
    <row r="24" spans="1:11" ht="13.05" customHeight="1">
      <c r="A24" s="249"/>
      <c r="B24" s="260" t="str">
        <f t="shared" si="4"/>
        <v/>
      </c>
      <c r="C24" s="260" t="str">
        <f t="shared" si="5"/>
        <v/>
      </c>
      <c r="D24" s="260" t="str">
        <f t="shared" si="6"/>
        <v/>
      </c>
      <c r="E24" s="285"/>
      <c r="F24" s="286"/>
      <c r="G24" s="382"/>
      <c r="H24" s="389" t="str">
        <f t="shared" si="7"/>
        <v/>
      </c>
      <c r="I24" s="394"/>
    </row>
    <row r="25" spans="1:11" ht="13.05" customHeight="1">
      <c r="A25" s="249"/>
      <c r="B25" s="260" t="str">
        <f t="shared" si="4"/>
        <v/>
      </c>
      <c r="C25" s="260" t="str">
        <f t="shared" si="5"/>
        <v/>
      </c>
      <c r="D25" s="260" t="str">
        <f t="shared" si="6"/>
        <v/>
      </c>
      <c r="E25" s="285"/>
      <c r="F25" s="286"/>
      <c r="G25" s="382"/>
      <c r="H25" s="389" t="str">
        <f t="shared" si="7"/>
        <v/>
      </c>
      <c r="I25" s="394"/>
    </row>
    <row r="26" spans="1:11" ht="13.05" customHeight="1" thickBot="1">
      <c r="A26" s="257"/>
      <c r="B26" s="262" t="str">
        <f t="shared" si="4"/>
        <v/>
      </c>
      <c r="C26" s="262" t="str">
        <f t="shared" si="5"/>
        <v/>
      </c>
      <c r="D26" s="262" t="str">
        <f t="shared" si="6"/>
        <v/>
      </c>
      <c r="E26" s="287"/>
      <c r="F26" s="288"/>
      <c r="G26" s="383"/>
      <c r="H26" s="390" t="str">
        <f t="shared" si="7"/>
        <v/>
      </c>
      <c r="I26" s="396"/>
    </row>
    <row r="27" spans="1:11" s="245" customFormat="1" ht="20.100000000000001" customHeight="1">
      <c r="A27" s="943" t="s">
        <v>509</v>
      </c>
      <c r="B27" s="944"/>
      <c r="C27" s="944"/>
      <c r="D27" s="944"/>
      <c r="E27" s="944"/>
      <c r="F27" s="944"/>
      <c r="G27" s="944"/>
      <c r="H27" s="944"/>
      <c r="I27" s="945"/>
      <c r="J27" s="243"/>
      <c r="K27" s="273"/>
    </row>
    <row r="28" spans="1:11" ht="13.05" customHeight="1">
      <c r="A28" s="249"/>
      <c r="B28" s="260" t="str">
        <f t="shared" si="4"/>
        <v/>
      </c>
      <c r="C28" s="260" t="str">
        <f t="shared" ref="C28:C35" si="8">IF(A28="","",VLOOKUP(A28,licbarque97,6))</f>
        <v/>
      </c>
      <c r="D28" s="260" t="str">
        <f t="shared" ref="D28:D35" si="9">IF(A28="","",VLOOKUP(A28,licbarque97,5))</f>
        <v/>
      </c>
      <c r="E28" s="283"/>
      <c r="F28" s="284"/>
      <c r="G28" s="382"/>
      <c r="H28" s="389" t="str">
        <f>IF($G28="","",RANK($G28,$G$28:$G$35))</f>
        <v/>
      </c>
      <c r="I28" s="394"/>
    </row>
    <row r="29" spans="1:11" ht="13.05" customHeight="1">
      <c r="A29" s="249"/>
      <c r="B29" s="260" t="str">
        <f t="shared" si="4"/>
        <v/>
      </c>
      <c r="C29" s="260" t="str">
        <f t="shared" si="8"/>
        <v/>
      </c>
      <c r="D29" s="260" t="str">
        <f t="shared" si="9"/>
        <v/>
      </c>
      <c r="E29" s="285"/>
      <c r="F29" s="286"/>
      <c r="G29" s="382"/>
      <c r="H29" s="389" t="str">
        <f t="shared" ref="H29:H35" si="10">IF($G29="","",RANK($G29,$G$28:$G$35))</f>
        <v/>
      </c>
      <c r="I29" s="394"/>
    </row>
    <row r="30" spans="1:11" ht="13.05" customHeight="1">
      <c r="A30" s="249"/>
      <c r="B30" s="260" t="str">
        <f t="shared" si="4"/>
        <v/>
      </c>
      <c r="C30" s="260" t="str">
        <f t="shared" si="8"/>
        <v/>
      </c>
      <c r="D30" s="260" t="str">
        <f t="shared" si="9"/>
        <v/>
      </c>
      <c r="E30" s="285"/>
      <c r="F30" s="286"/>
      <c r="G30" s="382"/>
      <c r="H30" s="389" t="str">
        <f t="shared" si="10"/>
        <v/>
      </c>
      <c r="I30" s="394"/>
    </row>
    <row r="31" spans="1:11" ht="13.05" customHeight="1">
      <c r="A31" s="249"/>
      <c r="B31" s="260" t="str">
        <f t="shared" si="4"/>
        <v/>
      </c>
      <c r="C31" s="260" t="str">
        <f t="shared" si="8"/>
        <v/>
      </c>
      <c r="D31" s="260" t="str">
        <f t="shared" si="9"/>
        <v/>
      </c>
      <c r="E31" s="285"/>
      <c r="F31" s="286"/>
      <c r="G31" s="382"/>
      <c r="H31" s="389" t="str">
        <f t="shared" si="10"/>
        <v/>
      </c>
      <c r="I31" s="394"/>
    </row>
    <row r="32" spans="1:11" ht="13.05" customHeight="1">
      <c r="A32" s="249"/>
      <c r="B32" s="260" t="str">
        <f t="shared" si="4"/>
        <v/>
      </c>
      <c r="C32" s="260" t="str">
        <f t="shared" si="8"/>
        <v/>
      </c>
      <c r="D32" s="260" t="str">
        <f t="shared" si="9"/>
        <v/>
      </c>
      <c r="E32" s="285"/>
      <c r="F32" s="286"/>
      <c r="G32" s="382"/>
      <c r="H32" s="389" t="str">
        <f t="shared" si="10"/>
        <v/>
      </c>
      <c r="I32" s="394"/>
    </row>
    <row r="33" spans="1:11" ht="13.05" customHeight="1">
      <c r="A33" s="249"/>
      <c r="B33" s="260" t="str">
        <f t="shared" si="4"/>
        <v/>
      </c>
      <c r="C33" s="260" t="str">
        <f t="shared" si="8"/>
        <v/>
      </c>
      <c r="D33" s="260" t="str">
        <f t="shared" si="9"/>
        <v/>
      </c>
      <c r="E33" s="285"/>
      <c r="F33" s="286"/>
      <c r="G33" s="382"/>
      <c r="H33" s="389" t="str">
        <f t="shared" si="10"/>
        <v/>
      </c>
      <c r="I33" s="394"/>
    </row>
    <row r="34" spans="1:11" ht="13.05" customHeight="1">
      <c r="A34" s="249"/>
      <c r="B34" s="260" t="str">
        <f t="shared" si="4"/>
        <v/>
      </c>
      <c r="C34" s="260" t="str">
        <f t="shared" si="8"/>
        <v/>
      </c>
      <c r="D34" s="260" t="str">
        <f t="shared" si="9"/>
        <v/>
      </c>
      <c r="E34" s="285"/>
      <c r="F34" s="286"/>
      <c r="G34" s="382"/>
      <c r="H34" s="389" t="str">
        <f t="shared" si="10"/>
        <v/>
      </c>
      <c r="I34" s="394"/>
    </row>
    <row r="35" spans="1:11" ht="13.05" customHeight="1" thickBot="1">
      <c r="A35" s="257"/>
      <c r="B35" s="262" t="str">
        <f t="shared" si="4"/>
        <v/>
      </c>
      <c r="C35" s="262" t="str">
        <f t="shared" si="8"/>
        <v/>
      </c>
      <c r="D35" s="262" t="str">
        <f t="shared" si="9"/>
        <v/>
      </c>
      <c r="E35" s="287"/>
      <c r="F35" s="288"/>
      <c r="G35" s="383"/>
      <c r="H35" s="390" t="str">
        <f t="shared" si="10"/>
        <v/>
      </c>
      <c r="I35" s="396"/>
    </row>
    <row r="36" spans="1:11" s="245" customFormat="1" ht="20.100000000000001" customHeight="1">
      <c r="A36" s="943" t="s">
        <v>510</v>
      </c>
      <c r="B36" s="944"/>
      <c r="C36" s="944"/>
      <c r="D36" s="944"/>
      <c r="E36" s="944"/>
      <c r="F36" s="944"/>
      <c r="G36" s="944"/>
      <c r="H36" s="944"/>
      <c r="I36" s="945"/>
      <c r="J36" s="243"/>
      <c r="K36" s="273"/>
    </row>
    <row r="37" spans="1:11" ht="13.05" customHeight="1">
      <c r="A37" s="247"/>
      <c r="B37" s="259" t="str">
        <f t="shared" ref="B37:B49" si="11">IF($A37="","",VLOOKUP($A37,licbarque97,3))</f>
        <v/>
      </c>
      <c r="C37" s="259" t="str">
        <f t="shared" ref="C37:C49" si="12">IF(A37="","",VLOOKUP(A37,licbarque97,6))</f>
        <v/>
      </c>
      <c r="D37" s="259" t="str">
        <f t="shared" ref="D37:D49" si="13">IF(A37="","",VLOOKUP(A37,licbarque97,5))</f>
        <v/>
      </c>
      <c r="E37" s="283"/>
      <c r="F37" s="284"/>
      <c r="G37" s="381"/>
      <c r="H37" s="388" t="str">
        <f>IF($G37="","",RANK($G37,$G$37:$G$49))</f>
        <v/>
      </c>
      <c r="I37" s="393"/>
    </row>
    <row r="38" spans="1:11" ht="13.05" customHeight="1">
      <c r="A38" s="263"/>
      <c r="B38" s="260" t="str">
        <f t="shared" si="11"/>
        <v/>
      </c>
      <c r="C38" s="260" t="str">
        <f t="shared" si="12"/>
        <v/>
      </c>
      <c r="D38" s="260" t="str">
        <f t="shared" si="13"/>
        <v/>
      </c>
      <c r="E38" s="285"/>
      <c r="F38" s="286"/>
      <c r="G38" s="382"/>
      <c r="H38" s="398" t="str">
        <f t="shared" ref="H38:H49" si="14">IF($G38="","",RANK($G38,$G$37:$G$49))</f>
        <v/>
      </c>
      <c r="I38" s="399"/>
    </row>
    <row r="39" spans="1:11" ht="13.05" customHeight="1">
      <c r="A39" s="249"/>
      <c r="B39" s="260" t="str">
        <f t="shared" si="11"/>
        <v/>
      </c>
      <c r="C39" s="260" t="str">
        <f t="shared" si="12"/>
        <v/>
      </c>
      <c r="D39" s="260" t="str">
        <f t="shared" si="13"/>
        <v/>
      </c>
      <c r="E39" s="285"/>
      <c r="F39" s="286"/>
      <c r="G39" s="382"/>
      <c r="H39" s="389" t="str">
        <f t="shared" si="14"/>
        <v/>
      </c>
      <c r="I39" s="394"/>
    </row>
    <row r="40" spans="1:11" ht="13.05" customHeight="1">
      <c r="A40" s="249"/>
      <c r="B40" s="260" t="str">
        <f t="shared" si="11"/>
        <v/>
      </c>
      <c r="C40" s="260" t="str">
        <f t="shared" si="12"/>
        <v/>
      </c>
      <c r="D40" s="260" t="str">
        <f t="shared" si="13"/>
        <v/>
      </c>
      <c r="E40" s="285"/>
      <c r="F40" s="286"/>
      <c r="G40" s="382"/>
      <c r="H40" s="389" t="str">
        <f t="shared" si="14"/>
        <v/>
      </c>
      <c r="I40" s="394"/>
    </row>
    <row r="41" spans="1:11" ht="13.05" customHeight="1">
      <c r="A41" s="249"/>
      <c r="B41" s="260" t="str">
        <f t="shared" si="11"/>
        <v/>
      </c>
      <c r="C41" s="260" t="str">
        <f t="shared" si="12"/>
        <v/>
      </c>
      <c r="D41" s="260" t="str">
        <f t="shared" si="13"/>
        <v/>
      </c>
      <c r="E41" s="285"/>
      <c r="F41" s="286"/>
      <c r="G41" s="382"/>
      <c r="H41" s="389" t="str">
        <f t="shared" si="14"/>
        <v/>
      </c>
      <c r="I41" s="394"/>
    </row>
    <row r="42" spans="1:11" ht="13.05" customHeight="1">
      <c r="A42" s="249"/>
      <c r="B42" s="260" t="str">
        <f t="shared" si="11"/>
        <v/>
      </c>
      <c r="C42" s="260" t="str">
        <f t="shared" si="12"/>
        <v/>
      </c>
      <c r="D42" s="260" t="str">
        <f t="shared" si="13"/>
        <v/>
      </c>
      <c r="E42" s="285"/>
      <c r="F42" s="286"/>
      <c r="G42" s="382"/>
      <c r="H42" s="389" t="str">
        <f t="shared" si="14"/>
        <v/>
      </c>
      <c r="I42" s="394"/>
    </row>
    <row r="43" spans="1:11" ht="13.05" customHeight="1">
      <c r="A43" s="249"/>
      <c r="B43" s="260" t="str">
        <f t="shared" si="11"/>
        <v/>
      </c>
      <c r="C43" s="260" t="str">
        <f t="shared" si="12"/>
        <v/>
      </c>
      <c r="D43" s="260" t="str">
        <f t="shared" si="13"/>
        <v/>
      </c>
      <c r="E43" s="285"/>
      <c r="F43" s="286"/>
      <c r="G43" s="382"/>
      <c r="H43" s="389" t="str">
        <f t="shared" si="14"/>
        <v/>
      </c>
      <c r="I43" s="394"/>
    </row>
    <row r="44" spans="1:11" ht="13.05" customHeight="1">
      <c r="A44" s="249"/>
      <c r="B44" s="260" t="str">
        <f t="shared" si="11"/>
        <v/>
      </c>
      <c r="C44" s="260" t="str">
        <f t="shared" si="12"/>
        <v/>
      </c>
      <c r="D44" s="260" t="str">
        <f t="shared" si="13"/>
        <v/>
      </c>
      <c r="E44" s="285"/>
      <c r="F44" s="286"/>
      <c r="G44" s="382"/>
      <c r="H44" s="389" t="str">
        <f t="shared" si="14"/>
        <v/>
      </c>
      <c r="I44" s="394"/>
    </row>
    <row r="45" spans="1:11" ht="13.05" customHeight="1">
      <c r="A45" s="249"/>
      <c r="B45" s="260" t="str">
        <f t="shared" si="11"/>
        <v/>
      </c>
      <c r="C45" s="260" t="str">
        <f t="shared" si="12"/>
        <v/>
      </c>
      <c r="D45" s="260" t="str">
        <f t="shared" si="13"/>
        <v/>
      </c>
      <c r="E45" s="285"/>
      <c r="F45" s="286"/>
      <c r="G45" s="382"/>
      <c r="H45" s="389" t="str">
        <f t="shared" si="14"/>
        <v/>
      </c>
      <c r="I45" s="394"/>
    </row>
    <row r="46" spans="1:11" ht="13.05" customHeight="1">
      <c r="A46" s="263"/>
      <c r="B46" s="260" t="str">
        <f t="shared" si="11"/>
        <v/>
      </c>
      <c r="C46" s="260" t="str">
        <f t="shared" si="12"/>
        <v/>
      </c>
      <c r="D46" s="260" t="str">
        <f t="shared" si="13"/>
        <v/>
      </c>
      <c r="E46" s="285"/>
      <c r="F46" s="286"/>
      <c r="G46" s="382"/>
      <c r="H46" s="398" t="str">
        <f t="shared" si="14"/>
        <v/>
      </c>
      <c r="I46" s="399"/>
    </row>
    <row r="47" spans="1:11" ht="13.05" customHeight="1">
      <c r="A47" s="249"/>
      <c r="B47" s="260" t="str">
        <f t="shared" si="11"/>
        <v/>
      </c>
      <c r="C47" s="260" t="str">
        <f t="shared" si="12"/>
        <v/>
      </c>
      <c r="D47" s="260" t="str">
        <f t="shared" si="13"/>
        <v/>
      </c>
      <c r="E47" s="285"/>
      <c r="F47" s="286"/>
      <c r="G47" s="382"/>
      <c r="H47" s="389" t="str">
        <f t="shared" si="14"/>
        <v/>
      </c>
      <c r="I47" s="394"/>
    </row>
    <row r="48" spans="1:11" ht="13.05" customHeight="1">
      <c r="A48" s="249"/>
      <c r="B48" s="260" t="str">
        <f t="shared" si="11"/>
        <v/>
      </c>
      <c r="C48" s="260" t="str">
        <f t="shared" si="12"/>
        <v/>
      </c>
      <c r="D48" s="260" t="str">
        <f t="shared" si="13"/>
        <v/>
      </c>
      <c r="E48" s="285"/>
      <c r="F48" s="286"/>
      <c r="G48" s="382"/>
      <c r="H48" s="389" t="str">
        <f t="shared" si="14"/>
        <v/>
      </c>
      <c r="I48" s="394"/>
    </row>
    <row r="49" spans="1:11" ht="13.05" customHeight="1" thickBot="1">
      <c r="A49" s="257"/>
      <c r="B49" s="262" t="str">
        <f t="shared" si="11"/>
        <v/>
      </c>
      <c r="C49" s="262" t="str">
        <f t="shared" si="12"/>
        <v/>
      </c>
      <c r="D49" s="262" t="str">
        <f t="shared" si="13"/>
        <v/>
      </c>
      <c r="E49" s="287"/>
      <c r="F49" s="288"/>
      <c r="G49" s="383"/>
      <c r="H49" s="390" t="str">
        <f t="shared" si="14"/>
        <v/>
      </c>
      <c r="I49" s="396"/>
    </row>
    <row r="50" spans="1:11" s="245" customFormat="1" ht="20.100000000000001" customHeight="1">
      <c r="A50" s="943" t="s">
        <v>512</v>
      </c>
      <c r="B50" s="944"/>
      <c r="C50" s="944"/>
      <c r="D50" s="944"/>
      <c r="E50" s="944"/>
      <c r="F50" s="944"/>
      <c r="G50" s="944"/>
      <c r="H50" s="944"/>
      <c r="I50" s="945"/>
      <c r="J50" s="243"/>
      <c r="K50" s="273"/>
    </row>
    <row r="51" spans="1:11" ht="13.05" customHeight="1">
      <c r="A51" s="247"/>
      <c r="B51" s="259" t="str">
        <f t="shared" ref="B51:B72" si="15">IF($A51="","",VLOOKUP($A51,licbarque97,3))</f>
        <v/>
      </c>
      <c r="C51" s="259" t="str">
        <f t="shared" ref="C51:C57" si="16">IF(A51="","",VLOOKUP(A51,licbarque97,6))</f>
        <v/>
      </c>
      <c r="D51" s="259" t="str">
        <f t="shared" ref="D51:D57" si="17">IF(A51="","",VLOOKUP(A51,licbarque97,5))</f>
        <v/>
      </c>
      <c r="E51" s="283"/>
      <c r="F51" s="284"/>
      <c r="G51" s="381"/>
      <c r="H51" s="388" t="str">
        <f>IF($G51="","",RANK($G51,$G$51:$G$57))</f>
        <v/>
      </c>
      <c r="I51" s="393"/>
    </row>
    <row r="52" spans="1:11" ht="13.05" customHeight="1">
      <c r="A52" s="249"/>
      <c r="B52" s="260" t="str">
        <f t="shared" si="15"/>
        <v/>
      </c>
      <c r="C52" s="260" t="str">
        <f t="shared" si="16"/>
        <v/>
      </c>
      <c r="D52" s="260" t="str">
        <f t="shared" si="17"/>
        <v/>
      </c>
      <c r="E52" s="285"/>
      <c r="F52" s="286"/>
      <c r="G52" s="382"/>
      <c r="H52" s="389" t="str">
        <f t="shared" ref="H52:H57" si="18">IF($G52="","",RANK($G52,$G$51:$G$57))</f>
        <v/>
      </c>
      <c r="I52" s="394"/>
    </row>
    <row r="53" spans="1:11" ht="13.05" customHeight="1">
      <c r="A53" s="249"/>
      <c r="B53" s="260" t="str">
        <f t="shared" si="15"/>
        <v/>
      </c>
      <c r="C53" s="260" t="str">
        <f t="shared" si="16"/>
        <v/>
      </c>
      <c r="D53" s="260" t="str">
        <f t="shared" si="17"/>
        <v/>
      </c>
      <c r="E53" s="285"/>
      <c r="F53" s="286"/>
      <c r="G53" s="382"/>
      <c r="H53" s="389" t="str">
        <f t="shared" si="18"/>
        <v/>
      </c>
      <c r="I53" s="394"/>
    </row>
    <row r="54" spans="1:11" ht="13.05" customHeight="1">
      <c r="A54" s="249"/>
      <c r="B54" s="260" t="str">
        <f t="shared" si="15"/>
        <v/>
      </c>
      <c r="C54" s="260" t="str">
        <f t="shared" si="16"/>
        <v/>
      </c>
      <c r="D54" s="260" t="str">
        <f t="shared" si="17"/>
        <v/>
      </c>
      <c r="E54" s="285"/>
      <c r="F54" s="286"/>
      <c r="G54" s="382"/>
      <c r="H54" s="389" t="str">
        <f t="shared" si="18"/>
        <v/>
      </c>
      <c r="I54" s="394"/>
    </row>
    <row r="55" spans="1:11" ht="13.05" customHeight="1">
      <c r="A55" s="249"/>
      <c r="B55" s="260" t="str">
        <f t="shared" si="15"/>
        <v/>
      </c>
      <c r="C55" s="260" t="str">
        <f t="shared" si="16"/>
        <v/>
      </c>
      <c r="D55" s="260" t="str">
        <f t="shared" si="17"/>
        <v/>
      </c>
      <c r="E55" s="285"/>
      <c r="F55" s="286"/>
      <c r="G55" s="382"/>
      <c r="H55" s="389" t="str">
        <f t="shared" si="18"/>
        <v/>
      </c>
      <c r="I55" s="394"/>
    </row>
    <row r="56" spans="1:11" ht="13.05" customHeight="1">
      <c r="A56" s="249"/>
      <c r="B56" s="260" t="str">
        <f t="shared" si="15"/>
        <v/>
      </c>
      <c r="C56" s="260" t="str">
        <f t="shared" si="16"/>
        <v/>
      </c>
      <c r="D56" s="260" t="str">
        <f t="shared" si="17"/>
        <v/>
      </c>
      <c r="E56" s="285"/>
      <c r="F56" s="286"/>
      <c r="G56" s="382"/>
      <c r="H56" s="389" t="str">
        <f t="shared" si="18"/>
        <v/>
      </c>
      <c r="I56" s="394"/>
    </row>
    <row r="57" spans="1:11" ht="13.05" customHeight="1" thickBot="1">
      <c r="A57" s="257"/>
      <c r="B57" s="262" t="str">
        <f t="shared" si="15"/>
        <v/>
      </c>
      <c r="C57" s="262" t="str">
        <f t="shared" si="16"/>
        <v/>
      </c>
      <c r="D57" s="262" t="str">
        <f t="shared" si="17"/>
        <v/>
      </c>
      <c r="E57" s="287"/>
      <c r="F57" s="288"/>
      <c r="G57" s="383"/>
      <c r="H57" s="390" t="str">
        <f t="shared" si="18"/>
        <v/>
      </c>
      <c r="I57" s="396"/>
    </row>
    <row r="58" spans="1:11" s="245" customFormat="1" ht="19.5" customHeight="1">
      <c r="A58" s="943" t="s">
        <v>513</v>
      </c>
      <c r="B58" s="944"/>
      <c r="C58" s="944"/>
      <c r="D58" s="944"/>
      <c r="E58" s="944"/>
      <c r="F58" s="944"/>
      <c r="G58" s="944"/>
      <c r="H58" s="944"/>
      <c r="I58" s="945"/>
      <c r="J58" s="243"/>
      <c r="K58" s="273"/>
    </row>
    <row r="59" spans="1:11" ht="13.05" customHeight="1">
      <c r="A59" s="265"/>
      <c r="B59" s="259" t="str">
        <f t="shared" si="15"/>
        <v/>
      </c>
      <c r="C59" s="259" t="str">
        <f t="shared" ref="C59:C72" si="19">IF(A59="","",VLOOKUP(A59,licbarque97,6))</f>
        <v/>
      </c>
      <c r="D59" s="259" t="str">
        <f t="shared" ref="D59:D72" si="20">IF(A59="","",VLOOKUP(A59,licbarque97,5))</f>
        <v/>
      </c>
      <c r="E59" s="283"/>
      <c r="F59" s="284"/>
      <c r="G59" s="381"/>
      <c r="H59" s="400" t="str">
        <f>IF($G59="","",RANK($G59,$G$59:$G$72))</f>
        <v/>
      </c>
      <c r="I59" s="403"/>
    </row>
    <row r="60" spans="1:11" ht="13.05" customHeight="1">
      <c r="A60" s="249"/>
      <c r="B60" s="260" t="str">
        <f t="shared" si="15"/>
        <v/>
      </c>
      <c r="C60" s="260" t="str">
        <f t="shared" si="19"/>
        <v/>
      </c>
      <c r="D60" s="260" t="str">
        <f t="shared" si="20"/>
        <v/>
      </c>
      <c r="E60" s="285"/>
      <c r="F60" s="286"/>
      <c r="G60" s="382"/>
      <c r="H60" s="389" t="str">
        <f t="shared" ref="H60:H72" si="21">IF($G60="","",RANK($G60,$G$59:$G$72))</f>
        <v/>
      </c>
      <c r="I60" s="394"/>
    </row>
    <row r="61" spans="1:11" ht="13.05" customHeight="1">
      <c r="A61" s="249"/>
      <c r="B61" s="260" t="str">
        <f t="shared" si="15"/>
        <v/>
      </c>
      <c r="C61" s="260" t="str">
        <f t="shared" si="19"/>
        <v/>
      </c>
      <c r="D61" s="260" t="str">
        <f t="shared" si="20"/>
        <v/>
      </c>
      <c r="E61" s="285"/>
      <c r="F61" s="286"/>
      <c r="G61" s="382"/>
      <c r="H61" s="389" t="str">
        <f t="shared" si="21"/>
        <v/>
      </c>
      <c r="I61" s="394"/>
    </row>
    <row r="62" spans="1:11" ht="13.05" customHeight="1">
      <c r="A62" s="249"/>
      <c r="B62" s="260" t="str">
        <f t="shared" si="15"/>
        <v/>
      </c>
      <c r="C62" s="260" t="str">
        <f t="shared" si="19"/>
        <v/>
      </c>
      <c r="D62" s="260" t="str">
        <f t="shared" si="20"/>
        <v/>
      </c>
      <c r="E62" s="285"/>
      <c r="F62" s="286"/>
      <c r="G62" s="382"/>
      <c r="H62" s="389" t="str">
        <f t="shared" si="21"/>
        <v/>
      </c>
      <c r="I62" s="394"/>
    </row>
    <row r="63" spans="1:11" ht="13.05" customHeight="1">
      <c r="A63" s="249"/>
      <c r="B63" s="260" t="str">
        <f t="shared" si="15"/>
        <v/>
      </c>
      <c r="C63" s="260" t="str">
        <f t="shared" si="19"/>
        <v/>
      </c>
      <c r="D63" s="260" t="str">
        <f t="shared" si="20"/>
        <v/>
      </c>
      <c r="E63" s="285"/>
      <c r="F63" s="286"/>
      <c r="G63" s="382"/>
      <c r="H63" s="389" t="str">
        <f t="shared" si="21"/>
        <v/>
      </c>
      <c r="I63" s="394"/>
    </row>
    <row r="64" spans="1:11" ht="13.05" customHeight="1">
      <c r="A64" s="249"/>
      <c r="B64" s="260" t="str">
        <f t="shared" si="15"/>
        <v/>
      </c>
      <c r="C64" s="260" t="str">
        <f t="shared" si="19"/>
        <v/>
      </c>
      <c r="D64" s="260" t="str">
        <f t="shared" si="20"/>
        <v/>
      </c>
      <c r="E64" s="285"/>
      <c r="F64" s="286"/>
      <c r="G64" s="382"/>
      <c r="H64" s="389" t="str">
        <f t="shared" si="21"/>
        <v/>
      </c>
      <c r="I64" s="394"/>
    </row>
    <row r="65" spans="1:11" ht="13.05" customHeight="1">
      <c r="A65" s="249"/>
      <c r="B65" s="260" t="str">
        <f t="shared" si="15"/>
        <v/>
      </c>
      <c r="C65" s="260" t="str">
        <f t="shared" si="19"/>
        <v/>
      </c>
      <c r="D65" s="260" t="str">
        <f t="shared" si="20"/>
        <v/>
      </c>
      <c r="E65" s="285"/>
      <c r="F65" s="286"/>
      <c r="G65" s="382"/>
      <c r="H65" s="389" t="str">
        <f t="shared" si="21"/>
        <v/>
      </c>
      <c r="I65" s="394"/>
    </row>
    <row r="66" spans="1:11" ht="13.05" customHeight="1">
      <c r="A66" s="249"/>
      <c r="B66" s="260" t="str">
        <f t="shared" si="15"/>
        <v/>
      </c>
      <c r="C66" s="260" t="str">
        <f t="shared" si="19"/>
        <v/>
      </c>
      <c r="D66" s="260" t="str">
        <f t="shared" si="20"/>
        <v/>
      </c>
      <c r="E66" s="285"/>
      <c r="F66" s="286"/>
      <c r="G66" s="382"/>
      <c r="H66" s="389" t="str">
        <f t="shared" si="21"/>
        <v/>
      </c>
      <c r="I66" s="394"/>
    </row>
    <row r="67" spans="1:11" ht="13.05" customHeight="1">
      <c r="A67" s="249"/>
      <c r="B67" s="260" t="str">
        <f t="shared" si="15"/>
        <v/>
      </c>
      <c r="C67" s="260" t="str">
        <f t="shared" si="19"/>
        <v/>
      </c>
      <c r="D67" s="260" t="str">
        <f t="shared" si="20"/>
        <v/>
      </c>
      <c r="E67" s="285"/>
      <c r="F67" s="286"/>
      <c r="G67" s="382"/>
      <c r="H67" s="389" t="str">
        <f t="shared" si="21"/>
        <v/>
      </c>
      <c r="I67" s="394"/>
    </row>
    <row r="68" spans="1:11" ht="13.05" customHeight="1">
      <c r="A68" s="249"/>
      <c r="B68" s="260" t="str">
        <f t="shared" si="15"/>
        <v/>
      </c>
      <c r="C68" s="260" t="str">
        <f t="shared" si="19"/>
        <v/>
      </c>
      <c r="D68" s="260" t="str">
        <f t="shared" si="20"/>
        <v/>
      </c>
      <c r="E68" s="285"/>
      <c r="F68" s="286"/>
      <c r="G68" s="382"/>
      <c r="H68" s="389" t="str">
        <f t="shared" si="21"/>
        <v/>
      </c>
      <c r="I68" s="394"/>
    </row>
    <row r="69" spans="1:11" ht="13.05" customHeight="1">
      <c r="A69" s="249"/>
      <c r="B69" s="260" t="str">
        <f t="shared" si="15"/>
        <v/>
      </c>
      <c r="C69" s="260" t="str">
        <f t="shared" si="19"/>
        <v/>
      </c>
      <c r="D69" s="260" t="str">
        <f t="shared" si="20"/>
        <v/>
      </c>
      <c r="E69" s="285"/>
      <c r="F69" s="286"/>
      <c r="G69" s="382"/>
      <c r="H69" s="389" t="str">
        <f t="shared" si="21"/>
        <v/>
      </c>
      <c r="I69" s="394"/>
    </row>
    <row r="70" spans="1:11" ht="13.05" customHeight="1">
      <c r="A70" s="249"/>
      <c r="B70" s="260" t="str">
        <f t="shared" si="15"/>
        <v/>
      </c>
      <c r="C70" s="260" t="str">
        <f t="shared" si="19"/>
        <v/>
      </c>
      <c r="D70" s="260" t="str">
        <f t="shared" si="20"/>
        <v/>
      </c>
      <c r="E70" s="285"/>
      <c r="F70" s="286"/>
      <c r="G70" s="382"/>
      <c r="H70" s="389" t="str">
        <f t="shared" si="21"/>
        <v/>
      </c>
      <c r="I70" s="399"/>
      <c r="J70" s="240"/>
    </row>
    <row r="71" spans="1:11" ht="13.05" customHeight="1">
      <c r="A71" s="249"/>
      <c r="B71" s="267" t="str">
        <f t="shared" si="15"/>
        <v/>
      </c>
      <c r="C71" s="267" t="str">
        <f t="shared" si="19"/>
        <v/>
      </c>
      <c r="D71" s="267" t="str">
        <f t="shared" si="20"/>
        <v/>
      </c>
      <c r="E71" s="291"/>
      <c r="F71" s="292"/>
      <c r="G71" s="401"/>
      <c r="H71" s="389" t="str">
        <f t="shared" si="21"/>
        <v/>
      </c>
      <c r="I71" s="394"/>
    </row>
    <row r="72" spans="1:11" ht="13.05" customHeight="1" thickBot="1">
      <c r="A72" s="257"/>
      <c r="B72" s="268" t="str">
        <f t="shared" si="15"/>
        <v/>
      </c>
      <c r="C72" s="268" t="str">
        <f t="shared" si="19"/>
        <v/>
      </c>
      <c r="D72" s="268" t="str">
        <f t="shared" si="20"/>
        <v/>
      </c>
      <c r="E72" s="293"/>
      <c r="F72" s="294"/>
      <c r="G72" s="402"/>
      <c r="H72" s="390" t="str">
        <f t="shared" si="21"/>
        <v/>
      </c>
      <c r="I72" s="396"/>
    </row>
    <row r="73" spans="1:11" s="245" customFormat="1" ht="20.100000000000001" customHeight="1">
      <c r="A73" s="943" t="s">
        <v>514</v>
      </c>
      <c r="B73" s="944"/>
      <c r="C73" s="944"/>
      <c r="D73" s="944"/>
      <c r="E73" s="944"/>
      <c r="F73" s="944"/>
      <c r="G73" s="944"/>
      <c r="H73" s="944"/>
      <c r="I73" s="945"/>
      <c r="J73" s="240"/>
      <c r="K73" s="273"/>
    </row>
    <row r="74" spans="1:11" ht="13.05" customHeight="1">
      <c r="A74" s="247"/>
      <c r="B74" s="259" t="str">
        <f t="shared" ref="B74:B87" si="22">IF($A74="","",VLOOKUP($A74,licbarque97,3))</f>
        <v/>
      </c>
      <c r="C74" s="259" t="str">
        <f t="shared" ref="C74:C87" si="23">IF(A74="","",VLOOKUP(A74,licbarque97,6))</f>
        <v/>
      </c>
      <c r="D74" s="259" t="str">
        <f t="shared" ref="D74:D87" si="24">IF(A74="","",VLOOKUP(A74,licbarque97,5))</f>
        <v/>
      </c>
      <c r="E74" s="283"/>
      <c r="F74" s="284"/>
      <c r="G74" s="381"/>
      <c r="H74" s="388" t="str">
        <f>IF($G74="","",RANK($G74,$G$74:$G$87))</f>
        <v/>
      </c>
      <c r="I74" s="393"/>
    </row>
    <row r="75" spans="1:11" ht="13.05" customHeight="1">
      <c r="A75" s="249"/>
      <c r="B75" s="260" t="str">
        <f t="shared" si="22"/>
        <v/>
      </c>
      <c r="C75" s="260" t="str">
        <f t="shared" si="23"/>
        <v/>
      </c>
      <c r="D75" s="260" t="str">
        <f t="shared" si="24"/>
        <v/>
      </c>
      <c r="E75" s="285"/>
      <c r="F75" s="286"/>
      <c r="G75" s="382"/>
      <c r="H75" s="389" t="str">
        <f t="shared" ref="H75:H87" si="25">IF($G75="","",RANK($G75,$G$74:$G$87))</f>
        <v/>
      </c>
      <c r="I75" s="394"/>
    </row>
    <row r="76" spans="1:11" ht="13.05" customHeight="1">
      <c r="A76" s="249"/>
      <c r="B76" s="260" t="str">
        <f t="shared" si="22"/>
        <v/>
      </c>
      <c r="C76" s="260" t="str">
        <f t="shared" si="23"/>
        <v/>
      </c>
      <c r="D76" s="260" t="str">
        <f t="shared" si="24"/>
        <v/>
      </c>
      <c r="E76" s="285"/>
      <c r="F76" s="286"/>
      <c r="G76" s="382"/>
      <c r="H76" s="389" t="str">
        <f t="shared" si="25"/>
        <v/>
      </c>
      <c r="I76" s="394"/>
    </row>
    <row r="77" spans="1:11" ht="13.05" customHeight="1">
      <c r="A77" s="249"/>
      <c r="B77" s="260" t="str">
        <f t="shared" si="22"/>
        <v/>
      </c>
      <c r="C77" s="260" t="str">
        <f t="shared" si="23"/>
        <v/>
      </c>
      <c r="D77" s="260" t="str">
        <f t="shared" si="24"/>
        <v/>
      </c>
      <c r="E77" s="285"/>
      <c r="F77" s="286"/>
      <c r="G77" s="382"/>
      <c r="H77" s="389" t="str">
        <f t="shared" si="25"/>
        <v/>
      </c>
      <c r="I77" s="394"/>
    </row>
    <row r="78" spans="1:11" ht="13.05" customHeight="1">
      <c r="A78" s="249"/>
      <c r="B78" s="260" t="str">
        <f t="shared" si="22"/>
        <v/>
      </c>
      <c r="C78" s="260" t="str">
        <f t="shared" si="23"/>
        <v/>
      </c>
      <c r="D78" s="260" t="str">
        <f t="shared" si="24"/>
        <v/>
      </c>
      <c r="E78" s="285"/>
      <c r="F78" s="286"/>
      <c r="G78" s="382"/>
      <c r="H78" s="389" t="str">
        <f t="shared" si="25"/>
        <v/>
      </c>
      <c r="I78" s="394"/>
    </row>
    <row r="79" spans="1:11" ht="13.05" customHeight="1">
      <c r="A79" s="249"/>
      <c r="B79" s="260" t="str">
        <f t="shared" si="22"/>
        <v/>
      </c>
      <c r="C79" s="260" t="str">
        <f t="shared" si="23"/>
        <v/>
      </c>
      <c r="D79" s="260" t="str">
        <f t="shared" si="24"/>
        <v/>
      </c>
      <c r="E79" s="285"/>
      <c r="F79" s="286"/>
      <c r="G79" s="382"/>
      <c r="H79" s="389" t="str">
        <f t="shared" si="25"/>
        <v/>
      </c>
      <c r="I79" s="394"/>
    </row>
    <row r="80" spans="1:11" ht="13.05" customHeight="1">
      <c r="A80" s="249"/>
      <c r="B80" s="260" t="str">
        <f t="shared" si="22"/>
        <v/>
      </c>
      <c r="C80" s="260" t="str">
        <f t="shared" si="23"/>
        <v/>
      </c>
      <c r="D80" s="260" t="str">
        <f t="shared" si="24"/>
        <v/>
      </c>
      <c r="E80" s="285"/>
      <c r="F80" s="286"/>
      <c r="G80" s="382"/>
      <c r="H80" s="389" t="str">
        <f t="shared" si="25"/>
        <v/>
      </c>
      <c r="I80" s="394"/>
    </row>
    <row r="81" spans="1:9" ht="13.05" customHeight="1">
      <c r="A81" s="249"/>
      <c r="B81" s="260" t="str">
        <f t="shared" si="22"/>
        <v/>
      </c>
      <c r="C81" s="260" t="str">
        <f t="shared" si="23"/>
        <v/>
      </c>
      <c r="D81" s="260" t="str">
        <f t="shared" si="24"/>
        <v/>
      </c>
      <c r="E81" s="285"/>
      <c r="F81" s="286"/>
      <c r="G81" s="382"/>
      <c r="H81" s="389" t="str">
        <f t="shared" si="25"/>
        <v/>
      </c>
      <c r="I81" s="394"/>
    </row>
    <row r="82" spans="1:9" ht="13.05" customHeight="1">
      <c r="A82" s="249"/>
      <c r="B82" s="260" t="str">
        <f t="shared" si="22"/>
        <v/>
      </c>
      <c r="C82" s="260" t="str">
        <f t="shared" si="23"/>
        <v/>
      </c>
      <c r="D82" s="260" t="str">
        <f t="shared" si="24"/>
        <v/>
      </c>
      <c r="E82" s="285"/>
      <c r="F82" s="286"/>
      <c r="G82" s="382"/>
      <c r="H82" s="389" t="str">
        <f t="shared" si="25"/>
        <v/>
      </c>
      <c r="I82" s="394"/>
    </row>
    <row r="83" spans="1:9" ht="13.05" customHeight="1">
      <c r="A83" s="249"/>
      <c r="B83" s="260" t="str">
        <f t="shared" si="22"/>
        <v/>
      </c>
      <c r="C83" s="260" t="str">
        <f t="shared" si="23"/>
        <v/>
      </c>
      <c r="D83" s="260" t="str">
        <f t="shared" si="24"/>
        <v/>
      </c>
      <c r="E83" s="285"/>
      <c r="F83" s="286"/>
      <c r="G83" s="382"/>
      <c r="H83" s="389" t="str">
        <f t="shared" si="25"/>
        <v/>
      </c>
      <c r="I83" s="394"/>
    </row>
    <row r="84" spans="1:9" ht="13.05" customHeight="1">
      <c r="A84" s="249"/>
      <c r="B84" s="260" t="str">
        <f t="shared" si="22"/>
        <v/>
      </c>
      <c r="C84" s="260" t="str">
        <f t="shared" si="23"/>
        <v/>
      </c>
      <c r="D84" s="260" t="str">
        <f t="shared" si="24"/>
        <v/>
      </c>
      <c r="E84" s="285"/>
      <c r="F84" s="286"/>
      <c r="G84" s="382"/>
      <c r="H84" s="389" t="str">
        <f t="shared" si="25"/>
        <v/>
      </c>
      <c r="I84" s="394"/>
    </row>
    <row r="85" spans="1:9" ht="13.05" customHeight="1">
      <c r="A85" s="249"/>
      <c r="B85" s="260" t="str">
        <f t="shared" si="22"/>
        <v/>
      </c>
      <c r="C85" s="260" t="str">
        <f t="shared" si="23"/>
        <v/>
      </c>
      <c r="D85" s="260" t="str">
        <f t="shared" si="24"/>
        <v/>
      </c>
      <c r="E85" s="285"/>
      <c r="F85" s="286"/>
      <c r="G85" s="382"/>
      <c r="H85" s="389" t="str">
        <f t="shared" si="25"/>
        <v/>
      </c>
      <c r="I85" s="394"/>
    </row>
    <row r="86" spans="1:9" ht="13.05" customHeight="1">
      <c r="A86" s="249"/>
      <c r="B86" s="260" t="str">
        <f t="shared" si="22"/>
        <v/>
      </c>
      <c r="C86" s="260" t="str">
        <f t="shared" si="23"/>
        <v/>
      </c>
      <c r="D86" s="260" t="str">
        <f t="shared" si="24"/>
        <v/>
      </c>
      <c r="E86" s="285"/>
      <c r="F86" s="286"/>
      <c r="G86" s="382"/>
      <c r="H86" s="389" t="str">
        <f t="shared" si="25"/>
        <v/>
      </c>
      <c r="I86" s="394"/>
    </row>
    <row r="87" spans="1:9" ht="13.05" customHeight="1" thickBot="1">
      <c r="A87" s="257"/>
      <c r="B87" s="262" t="str">
        <f t="shared" si="22"/>
        <v/>
      </c>
      <c r="C87" s="262" t="str">
        <f t="shared" si="23"/>
        <v/>
      </c>
      <c r="D87" s="262" t="str">
        <f t="shared" si="24"/>
        <v/>
      </c>
      <c r="E87" s="287"/>
      <c r="F87" s="288"/>
      <c r="G87" s="383"/>
      <c r="H87" s="390" t="str">
        <f t="shared" si="25"/>
        <v/>
      </c>
      <c r="I87" s="396"/>
    </row>
  </sheetData>
  <mergeCells count="8">
    <mergeCell ref="A58:I58"/>
    <mergeCell ref="A73:I73"/>
    <mergeCell ref="A1:I1"/>
    <mergeCell ref="A3:I3"/>
    <mergeCell ref="A14:I14"/>
    <mergeCell ref="A27:I27"/>
    <mergeCell ref="A36:I36"/>
    <mergeCell ref="A50:I50"/>
  </mergeCells>
  <phoneticPr fontId="42" type="noConversion"/>
  <printOptions horizontalCentered="1"/>
  <pageMargins left="0.31496062992125984" right="0.31496062992125984" top="0.35433070866141736" bottom="0.35433070866141736" header="0.19685039370078741" footer="0.11811023622047245"/>
  <pageSetup paperSize="9" orientation="landscape" r:id="rId1"/>
  <headerFooter>
    <oddFooter xml:space="preserve">&amp;L&amp;"Arial,Gras"&amp;12&amp;F  /  &amp;A&amp;C&amp;P/&amp;N&amp;R&amp;KFF0000Edition du:&amp;D_&amp;T </oddFooter>
  </headerFooter>
  <rowBreaks count="2" manualBreakCount="2">
    <brk id="26" max="16383" man="1"/>
    <brk id="4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6"/>
  <dimension ref="A1:AI87"/>
  <sheetViews>
    <sheetView showZeros="0" zoomScaleSheetLayoutView="106" workbookViewId="0">
      <selection activeCell="I7" sqref="I7"/>
    </sheetView>
  </sheetViews>
  <sheetFormatPr baseColWidth="10" defaultColWidth="11.44140625" defaultRowHeight="12" customHeight="1"/>
  <cols>
    <col min="1" max="3" width="4.21875" style="269" customWidth="1"/>
    <col min="4" max="4" width="4.21875" style="244" customWidth="1"/>
    <col min="5" max="5" width="17.77734375" style="333" customWidth="1"/>
    <col min="6" max="6" width="4.77734375" style="270" customWidth="1"/>
    <col min="7" max="7" width="17.77734375" style="333" customWidth="1"/>
    <col min="8" max="8" width="4.77734375" style="270" customWidth="1"/>
    <col min="9" max="9" width="17.77734375" style="333" customWidth="1"/>
    <col min="10" max="10" width="4.77734375" style="270" customWidth="1"/>
    <col min="11" max="11" width="17.77734375" style="333" customWidth="1"/>
    <col min="12" max="12" width="4.77734375" style="270" customWidth="1"/>
    <col min="13" max="13" width="7.77734375" style="337" customWidth="1"/>
    <col min="14" max="16" width="7.77734375" style="333" customWidth="1"/>
    <col min="17" max="17" width="9.21875" style="296" customWidth="1"/>
    <col min="18" max="18" width="4.77734375" style="357" customWidth="1"/>
    <col min="19" max="19" width="7.77734375" style="358" customWidth="1"/>
    <col min="20" max="20" width="11.44140625" style="243"/>
    <col min="21" max="21" width="11.44140625" style="241"/>
    <col min="22" max="22" width="13.44140625" style="242" customWidth="1"/>
    <col min="23" max="16384" width="11.44140625" style="242"/>
  </cols>
  <sheetData>
    <row r="1" spans="1:33" ht="25.05" customHeight="1">
      <c r="A1" s="946" t="str">
        <f ca="1">MID(CELL("filename",$A$1),FIND("]",CELL("filename",$A$1))+1,32)&amp;" "&amp;AN</f>
        <v>Trame S 2026</v>
      </c>
      <c r="B1" s="947"/>
      <c r="C1" s="947"/>
      <c r="D1" s="947"/>
      <c r="E1" s="947"/>
      <c r="F1" s="947"/>
      <c r="G1" s="947"/>
      <c r="H1" s="947"/>
      <c r="I1" s="947"/>
      <c r="J1" s="947"/>
      <c r="K1" s="947"/>
      <c r="L1" s="947"/>
      <c r="M1" s="947"/>
      <c r="N1" s="947"/>
      <c r="O1" s="947"/>
      <c r="P1" s="947"/>
      <c r="Q1" s="947"/>
      <c r="R1" s="947"/>
      <c r="S1" s="948"/>
      <c r="T1" s="240"/>
    </row>
    <row r="2" spans="1:33" s="319" customFormat="1" ht="15" customHeight="1" thickBot="1">
      <c r="A2" s="372" t="s">
        <v>666</v>
      </c>
      <c r="B2" s="373" t="s">
        <v>25</v>
      </c>
      <c r="C2" s="373" t="s">
        <v>563</v>
      </c>
      <c r="D2" s="374" t="s">
        <v>564</v>
      </c>
      <c r="E2" s="375" t="s">
        <v>668</v>
      </c>
      <c r="F2" s="374" t="s">
        <v>669</v>
      </c>
      <c r="G2" s="375" t="s">
        <v>670</v>
      </c>
      <c r="H2" s="374" t="s">
        <v>669</v>
      </c>
      <c r="I2" s="375" t="s">
        <v>682</v>
      </c>
      <c r="J2" s="374" t="s">
        <v>669</v>
      </c>
      <c r="K2" s="375" t="s">
        <v>683</v>
      </c>
      <c r="L2" s="374" t="s">
        <v>669</v>
      </c>
      <c r="M2" s="375" t="s">
        <v>672</v>
      </c>
      <c r="N2" s="376" t="s">
        <v>673</v>
      </c>
      <c r="O2" s="375" t="s">
        <v>680</v>
      </c>
      <c r="P2" s="376" t="s">
        <v>681</v>
      </c>
      <c r="Q2" s="377" t="s">
        <v>684</v>
      </c>
      <c r="R2" s="356" t="s">
        <v>557</v>
      </c>
      <c r="S2" s="355" t="s">
        <v>630</v>
      </c>
      <c r="T2" s="320"/>
      <c r="U2" s="318"/>
    </row>
    <row r="3" spans="1:33" s="245" customFormat="1" ht="20.100000000000001" customHeight="1">
      <c r="A3" s="943" t="s">
        <v>515</v>
      </c>
      <c r="B3" s="944"/>
      <c r="C3" s="944"/>
      <c r="D3" s="944"/>
      <c r="E3" s="944"/>
      <c r="F3" s="944"/>
      <c r="G3" s="944"/>
      <c r="H3" s="944"/>
      <c r="I3" s="944"/>
      <c r="J3" s="944"/>
      <c r="K3" s="944"/>
      <c r="L3" s="944"/>
      <c r="M3" s="944"/>
      <c r="N3" s="944"/>
      <c r="O3" s="944"/>
      <c r="P3" s="944"/>
      <c r="Q3" s="944"/>
      <c r="R3" s="944"/>
      <c r="S3" s="945"/>
      <c r="T3" s="243"/>
      <c r="U3" s="273"/>
    </row>
    <row r="4" spans="1:33" s="313" customFormat="1" ht="13.05" customHeight="1">
      <c r="A4" s="307"/>
      <c r="B4" s="308"/>
      <c r="C4" s="308"/>
      <c r="D4" s="309"/>
      <c r="E4" s="330" t="str">
        <f>IF($A4="","",VLOOKUP($A4,licbarque97,3))</f>
        <v/>
      </c>
      <c r="F4" s="310" t="str">
        <f t="shared" ref="F4:F13" si="0">IF($A4="","",VLOOKUP($A4,licbarque97,6))</f>
        <v/>
      </c>
      <c r="G4" s="330" t="str">
        <f t="shared" ref="G4:G13" si="1">IF($B4="","",VLOOKUP($B4,licbarque97,3))</f>
        <v/>
      </c>
      <c r="H4" s="310" t="str">
        <f t="shared" ref="H4:H13" si="2">IF($B4="","",VLOOKUP($B4,licbarque97,6))</f>
        <v/>
      </c>
      <c r="I4" s="330" t="str">
        <f t="shared" ref="I4:I13" si="3">IF($C4="","",VLOOKUP($C4,licbarque97,3))</f>
        <v/>
      </c>
      <c r="J4" s="310" t="str">
        <f t="shared" ref="J4:J13" si="4">IF($C4="","",VLOOKUP($C4,licbarque97,6))</f>
        <v/>
      </c>
      <c r="K4" s="330" t="str">
        <f t="shared" ref="K4:K13" si="5">IF($D4="","",VLOOKUP($D4,licbarque97,3))</f>
        <v/>
      </c>
      <c r="L4" s="310" t="str">
        <f t="shared" ref="L4:L13" si="6">IF($D4="","",VLOOKUP($D4,licbarque97,6))</f>
        <v/>
      </c>
      <c r="M4" s="330" t="str">
        <f>IF(A4="","",VLOOKUP(A4,licbarque97,5))</f>
        <v/>
      </c>
      <c r="N4" s="330" t="str">
        <f t="shared" ref="N4:N13" si="7">IF($B4="","",VLOOKUP($B4,licbarque97,5))</f>
        <v/>
      </c>
      <c r="O4" s="330" t="str">
        <f t="shared" ref="O4:O13" si="8">IF($C4="","",VLOOKUP($C4,licbarque97,5))</f>
        <v/>
      </c>
      <c r="P4" s="334" t="str">
        <f t="shared" ref="P4:P13" si="9">IF($D4="","",VLOOKUP($D4,licbarque97,5))</f>
        <v/>
      </c>
      <c r="Q4" s="346"/>
      <c r="R4" s="365" t="str">
        <f t="shared" ref="R4:R13" si="10">IF($Q4="","",RANK($Q4,$Q$4:$Q$13))</f>
        <v/>
      </c>
      <c r="S4" s="359"/>
      <c r="T4" s="311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  <c r="AG4" s="312"/>
    </row>
    <row r="5" spans="1:33" s="313" customFormat="1" ht="13.05" customHeight="1">
      <c r="A5" s="338"/>
      <c r="B5" s="339"/>
      <c r="C5" s="339"/>
      <c r="D5" s="340"/>
      <c r="E5" s="341" t="str">
        <f t="shared" ref="E5:E13" si="11">IF($A5="","",VLOOKUP($A5,licbarque97,3))</f>
        <v/>
      </c>
      <c r="F5" s="342" t="str">
        <f t="shared" si="0"/>
        <v/>
      </c>
      <c r="G5" s="341" t="str">
        <f t="shared" si="1"/>
        <v/>
      </c>
      <c r="H5" s="342" t="str">
        <f t="shared" si="2"/>
        <v/>
      </c>
      <c r="I5" s="341" t="str">
        <f t="shared" si="3"/>
        <v/>
      </c>
      <c r="J5" s="342" t="str">
        <f t="shared" si="4"/>
        <v/>
      </c>
      <c r="K5" s="341" t="str">
        <f t="shared" si="5"/>
        <v/>
      </c>
      <c r="L5" s="342" t="str">
        <f t="shared" si="6"/>
        <v/>
      </c>
      <c r="M5" s="341" t="str">
        <f t="shared" ref="M5:M13" si="12">IF(A5="","",VLOOKUP(A5,licbarque97,5))</f>
        <v/>
      </c>
      <c r="N5" s="341" t="str">
        <f t="shared" si="7"/>
        <v/>
      </c>
      <c r="O5" s="341" t="str">
        <f t="shared" si="8"/>
        <v/>
      </c>
      <c r="P5" s="343" t="str">
        <f t="shared" si="9"/>
        <v/>
      </c>
      <c r="Q5" s="347"/>
      <c r="R5" s="366" t="str">
        <f t="shared" si="10"/>
        <v/>
      </c>
      <c r="S5" s="360"/>
      <c r="T5" s="311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</row>
    <row r="6" spans="1:33" s="313" customFormat="1" ht="13.05" customHeight="1">
      <c r="A6" s="314"/>
      <c r="B6" s="315"/>
      <c r="C6" s="315"/>
      <c r="D6" s="316"/>
      <c r="E6" s="331" t="str">
        <f t="shared" si="11"/>
        <v/>
      </c>
      <c r="F6" s="317" t="str">
        <f t="shared" si="0"/>
        <v/>
      </c>
      <c r="G6" s="331" t="str">
        <f t="shared" si="1"/>
        <v/>
      </c>
      <c r="H6" s="317" t="str">
        <f t="shared" si="2"/>
        <v/>
      </c>
      <c r="I6" s="331" t="str">
        <f t="shared" si="3"/>
        <v/>
      </c>
      <c r="J6" s="317" t="str">
        <f t="shared" si="4"/>
        <v/>
      </c>
      <c r="K6" s="331" t="str">
        <f t="shared" si="5"/>
        <v/>
      </c>
      <c r="L6" s="317" t="str">
        <f t="shared" si="6"/>
        <v/>
      </c>
      <c r="M6" s="331" t="str">
        <f t="shared" si="12"/>
        <v/>
      </c>
      <c r="N6" s="331" t="str">
        <f t="shared" si="7"/>
        <v/>
      </c>
      <c r="O6" s="331" t="str">
        <f t="shared" si="8"/>
        <v/>
      </c>
      <c r="P6" s="335" t="str">
        <f t="shared" si="9"/>
        <v/>
      </c>
      <c r="Q6" s="348"/>
      <c r="R6" s="367" t="str">
        <f t="shared" si="10"/>
        <v/>
      </c>
      <c r="S6" s="361"/>
      <c r="T6" s="311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</row>
    <row r="7" spans="1:33" s="313" customFormat="1" ht="13.05" customHeight="1">
      <c r="A7" s="314"/>
      <c r="B7" s="315"/>
      <c r="C7" s="315"/>
      <c r="D7" s="316"/>
      <c r="E7" s="331" t="str">
        <f t="shared" si="11"/>
        <v/>
      </c>
      <c r="F7" s="317" t="str">
        <f t="shared" si="0"/>
        <v/>
      </c>
      <c r="G7" s="331" t="str">
        <f t="shared" si="1"/>
        <v/>
      </c>
      <c r="H7" s="317" t="str">
        <f t="shared" si="2"/>
        <v/>
      </c>
      <c r="I7" s="331" t="str">
        <f t="shared" si="3"/>
        <v/>
      </c>
      <c r="J7" s="317" t="str">
        <f t="shared" si="4"/>
        <v/>
      </c>
      <c r="K7" s="331" t="str">
        <f t="shared" si="5"/>
        <v/>
      </c>
      <c r="L7" s="317" t="str">
        <f t="shared" si="6"/>
        <v/>
      </c>
      <c r="M7" s="331" t="str">
        <f t="shared" si="12"/>
        <v/>
      </c>
      <c r="N7" s="331" t="str">
        <f t="shared" si="7"/>
        <v/>
      </c>
      <c r="O7" s="331" t="str">
        <f t="shared" si="8"/>
        <v/>
      </c>
      <c r="P7" s="335" t="str">
        <f t="shared" si="9"/>
        <v/>
      </c>
      <c r="Q7" s="348"/>
      <c r="R7" s="367" t="str">
        <f t="shared" si="10"/>
        <v/>
      </c>
      <c r="S7" s="361"/>
      <c r="T7" s="311"/>
      <c r="U7" s="312"/>
      <c r="V7" s="312"/>
      <c r="W7" s="312"/>
      <c r="X7" s="312"/>
      <c r="Y7" s="312"/>
      <c r="Z7" s="312"/>
      <c r="AA7" s="312"/>
      <c r="AB7" s="312"/>
      <c r="AC7" s="312"/>
      <c r="AD7" s="312"/>
      <c r="AE7" s="312"/>
      <c r="AF7" s="312"/>
      <c r="AG7" s="312"/>
    </row>
    <row r="8" spans="1:33" s="313" customFormat="1" ht="13.05" customHeight="1">
      <c r="A8" s="314"/>
      <c r="B8" s="315"/>
      <c r="C8" s="315"/>
      <c r="D8" s="316"/>
      <c r="E8" s="331" t="str">
        <f t="shared" si="11"/>
        <v/>
      </c>
      <c r="F8" s="317" t="str">
        <f t="shared" si="0"/>
        <v/>
      </c>
      <c r="G8" s="331" t="str">
        <f t="shared" si="1"/>
        <v/>
      </c>
      <c r="H8" s="317" t="str">
        <f t="shared" si="2"/>
        <v/>
      </c>
      <c r="I8" s="331" t="str">
        <f t="shared" si="3"/>
        <v/>
      </c>
      <c r="J8" s="317" t="str">
        <f t="shared" si="4"/>
        <v/>
      </c>
      <c r="K8" s="331" t="str">
        <f t="shared" si="5"/>
        <v/>
      </c>
      <c r="L8" s="317" t="str">
        <f t="shared" si="6"/>
        <v/>
      </c>
      <c r="M8" s="331" t="str">
        <f t="shared" si="12"/>
        <v/>
      </c>
      <c r="N8" s="331" t="str">
        <f t="shared" si="7"/>
        <v/>
      </c>
      <c r="O8" s="331" t="str">
        <f t="shared" si="8"/>
        <v/>
      </c>
      <c r="P8" s="335" t="str">
        <f t="shared" si="9"/>
        <v/>
      </c>
      <c r="Q8" s="348"/>
      <c r="R8" s="367" t="str">
        <f t="shared" si="10"/>
        <v/>
      </c>
      <c r="S8" s="361"/>
      <c r="T8" s="311"/>
      <c r="U8" s="312"/>
      <c r="V8" s="312"/>
      <c r="W8" s="312"/>
      <c r="X8" s="312"/>
      <c r="Y8" s="312"/>
      <c r="Z8" s="312"/>
      <c r="AA8" s="312"/>
      <c r="AB8" s="312"/>
      <c r="AC8" s="312"/>
      <c r="AD8" s="312"/>
      <c r="AE8" s="312"/>
      <c r="AF8" s="312"/>
      <c r="AG8" s="312"/>
    </row>
    <row r="9" spans="1:33" s="313" customFormat="1" ht="13.05" customHeight="1">
      <c r="A9" s="314"/>
      <c r="B9" s="315"/>
      <c r="C9" s="315"/>
      <c r="D9" s="316"/>
      <c r="E9" s="331" t="str">
        <f t="shared" si="11"/>
        <v/>
      </c>
      <c r="F9" s="317" t="str">
        <f t="shared" si="0"/>
        <v/>
      </c>
      <c r="G9" s="331" t="str">
        <f t="shared" si="1"/>
        <v/>
      </c>
      <c r="H9" s="317" t="str">
        <f t="shared" si="2"/>
        <v/>
      </c>
      <c r="I9" s="331" t="str">
        <f t="shared" si="3"/>
        <v/>
      </c>
      <c r="J9" s="317" t="str">
        <f t="shared" si="4"/>
        <v/>
      </c>
      <c r="K9" s="331" t="str">
        <f t="shared" si="5"/>
        <v/>
      </c>
      <c r="L9" s="317" t="str">
        <f t="shared" si="6"/>
        <v/>
      </c>
      <c r="M9" s="331" t="str">
        <f t="shared" si="12"/>
        <v/>
      </c>
      <c r="N9" s="331" t="str">
        <f t="shared" si="7"/>
        <v/>
      </c>
      <c r="O9" s="331" t="str">
        <f t="shared" si="8"/>
        <v/>
      </c>
      <c r="P9" s="335" t="str">
        <f t="shared" si="9"/>
        <v/>
      </c>
      <c r="Q9" s="348"/>
      <c r="R9" s="367" t="str">
        <f t="shared" si="10"/>
        <v/>
      </c>
      <c r="S9" s="361"/>
      <c r="T9" s="311"/>
      <c r="U9" s="312"/>
      <c r="V9" s="312"/>
      <c r="W9" s="312"/>
      <c r="X9" s="312"/>
      <c r="Y9" s="312"/>
      <c r="Z9" s="312"/>
      <c r="AA9" s="312"/>
      <c r="AB9" s="312"/>
      <c r="AC9" s="312"/>
      <c r="AD9" s="312"/>
      <c r="AE9" s="312"/>
      <c r="AF9" s="312"/>
      <c r="AG9" s="312"/>
    </row>
    <row r="10" spans="1:33" s="313" customFormat="1" ht="13.05" customHeight="1">
      <c r="A10" s="314"/>
      <c r="B10" s="315"/>
      <c r="C10" s="315"/>
      <c r="D10" s="316"/>
      <c r="E10" s="331" t="str">
        <f t="shared" si="11"/>
        <v/>
      </c>
      <c r="F10" s="317" t="str">
        <f t="shared" si="0"/>
        <v/>
      </c>
      <c r="G10" s="331" t="str">
        <f t="shared" si="1"/>
        <v/>
      </c>
      <c r="H10" s="317" t="str">
        <f t="shared" si="2"/>
        <v/>
      </c>
      <c r="I10" s="331" t="str">
        <f t="shared" si="3"/>
        <v/>
      </c>
      <c r="J10" s="317" t="str">
        <f t="shared" si="4"/>
        <v/>
      </c>
      <c r="K10" s="331" t="str">
        <f t="shared" si="5"/>
        <v/>
      </c>
      <c r="L10" s="317" t="str">
        <f t="shared" si="6"/>
        <v/>
      </c>
      <c r="M10" s="331" t="str">
        <f t="shared" si="12"/>
        <v/>
      </c>
      <c r="N10" s="331" t="str">
        <f t="shared" si="7"/>
        <v/>
      </c>
      <c r="O10" s="331" t="str">
        <f t="shared" si="8"/>
        <v/>
      </c>
      <c r="P10" s="335" t="str">
        <f t="shared" si="9"/>
        <v/>
      </c>
      <c r="Q10" s="348"/>
      <c r="R10" s="367" t="str">
        <f t="shared" si="10"/>
        <v/>
      </c>
      <c r="S10" s="361"/>
      <c r="T10" s="311"/>
      <c r="U10" s="312"/>
      <c r="V10" s="312"/>
      <c r="W10" s="312"/>
      <c r="X10" s="312"/>
      <c r="Y10" s="312"/>
      <c r="Z10" s="312"/>
      <c r="AA10" s="312"/>
      <c r="AB10" s="312"/>
      <c r="AC10" s="312"/>
      <c r="AD10" s="312"/>
      <c r="AE10" s="312"/>
      <c r="AF10" s="312"/>
      <c r="AG10" s="312"/>
    </row>
    <row r="11" spans="1:33" s="313" customFormat="1" ht="13.05" customHeight="1">
      <c r="A11" s="314"/>
      <c r="B11" s="315"/>
      <c r="C11" s="315"/>
      <c r="D11" s="316"/>
      <c r="E11" s="331" t="str">
        <f t="shared" si="11"/>
        <v/>
      </c>
      <c r="F11" s="317" t="str">
        <f t="shared" si="0"/>
        <v/>
      </c>
      <c r="G11" s="331" t="str">
        <f t="shared" si="1"/>
        <v/>
      </c>
      <c r="H11" s="317" t="str">
        <f t="shared" si="2"/>
        <v/>
      </c>
      <c r="I11" s="331" t="str">
        <f t="shared" si="3"/>
        <v/>
      </c>
      <c r="J11" s="317" t="str">
        <f t="shared" si="4"/>
        <v/>
      </c>
      <c r="K11" s="331" t="str">
        <f t="shared" si="5"/>
        <v/>
      </c>
      <c r="L11" s="317" t="str">
        <f t="shared" si="6"/>
        <v/>
      </c>
      <c r="M11" s="331" t="str">
        <f t="shared" si="12"/>
        <v/>
      </c>
      <c r="N11" s="331" t="str">
        <f t="shared" si="7"/>
        <v/>
      </c>
      <c r="O11" s="331" t="str">
        <f t="shared" si="8"/>
        <v/>
      </c>
      <c r="P11" s="335" t="str">
        <f t="shared" si="9"/>
        <v/>
      </c>
      <c r="Q11" s="348"/>
      <c r="R11" s="367" t="str">
        <f t="shared" si="10"/>
        <v/>
      </c>
      <c r="S11" s="361"/>
      <c r="T11" s="311"/>
      <c r="U11" s="312"/>
    </row>
    <row r="12" spans="1:33" s="313" customFormat="1" ht="13.05" customHeight="1">
      <c r="A12" s="314"/>
      <c r="B12" s="315"/>
      <c r="C12" s="315"/>
      <c r="D12" s="316"/>
      <c r="E12" s="331" t="str">
        <f t="shared" si="11"/>
        <v/>
      </c>
      <c r="F12" s="317" t="str">
        <f t="shared" si="0"/>
        <v/>
      </c>
      <c r="G12" s="331" t="str">
        <f t="shared" si="1"/>
        <v/>
      </c>
      <c r="H12" s="317" t="str">
        <f t="shared" si="2"/>
        <v/>
      </c>
      <c r="I12" s="331" t="str">
        <f t="shared" si="3"/>
        <v/>
      </c>
      <c r="J12" s="317" t="str">
        <f t="shared" si="4"/>
        <v/>
      </c>
      <c r="K12" s="331" t="str">
        <f t="shared" si="5"/>
        <v/>
      </c>
      <c r="L12" s="317" t="str">
        <f t="shared" si="6"/>
        <v/>
      </c>
      <c r="M12" s="331" t="str">
        <f t="shared" si="12"/>
        <v/>
      </c>
      <c r="N12" s="331" t="str">
        <f t="shared" si="7"/>
        <v/>
      </c>
      <c r="O12" s="331" t="str">
        <f t="shared" si="8"/>
        <v/>
      </c>
      <c r="P12" s="335" t="str">
        <f t="shared" si="9"/>
        <v/>
      </c>
      <c r="Q12" s="348"/>
      <c r="R12" s="367" t="str">
        <f t="shared" si="10"/>
        <v/>
      </c>
      <c r="S12" s="361"/>
      <c r="T12" s="311"/>
      <c r="U12" s="312"/>
    </row>
    <row r="13" spans="1:33" s="313" customFormat="1" ht="13.05" customHeight="1" thickBot="1">
      <c r="A13" s="321"/>
      <c r="B13" s="322"/>
      <c r="C13" s="322"/>
      <c r="D13" s="323"/>
      <c r="E13" s="332" t="str">
        <f t="shared" si="11"/>
        <v/>
      </c>
      <c r="F13" s="324" t="str">
        <f t="shared" si="0"/>
        <v/>
      </c>
      <c r="G13" s="332" t="str">
        <f t="shared" si="1"/>
        <v/>
      </c>
      <c r="H13" s="324" t="str">
        <f t="shared" si="2"/>
        <v/>
      </c>
      <c r="I13" s="332" t="str">
        <f t="shared" si="3"/>
        <v/>
      </c>
      <c r="J13" s="324" t="str">
        <f t="shared" si="4"/>
        <v/>
      </c>
      <c r="K13" s="332" t="str">
        <f t="shared" si="5"/>
        <v/>
      </c>
      <c r="L13" s="324" t="str">
        <f t="shared" si="6"/>
        <v/>
      </c>
      <c r="M13" s="332" t="str">
        <f t="shared" si="12"/>
        <v/>
      </c>
      <c r="N13" s="332" t="str">
        <f t="shared" si="7"/>
        <v/>
      </c>
      <c r="O13" s="332" t="str">
        <f t="shared" si="8"/>
        <v/>
      </c>
      <c r="P13" s="336" t="str">
        <f t="shared" si="9"/>
        <v/>
      </c>
      <c r="Q13" s="349"/>
      <c r="R13" s="368" t="str">
        <f t="shared" si="10"/>
        <v/>
      </c>
      <c r="S13" s="362"/>
      <c r="T13" s="311"/>
      <c r="U13" s="312"/>
    </row>
    <row r="14" spans="1:33" s="245" customFormat="1" ht="20.100000000000001" customHeight="1">
      <c r="A14" s="943" t="s">
        <v>508</v>
      </c>
      <c r="B14" s="944"/>
      <c r="C14" s="944"/>
      <c r="D14" s="944"/>
      <c r="E14" s="944"/>
      <c r="F14" s="944"/>
      <c r="G14" s="944"/>
      <c r="H14" s="944"/>
      <c r="I14" s="944"/>
      <c r="J14" s="944"/>
      <c r="K14" s="944"/>
      <c r="L14" s="944"/>
      <c r="M14" s="944"/>
      <c r="N14" s="944"/>
      <c r="O14" s="944"/>
      <c r="P14" s="944"/>
      <c r="Q14" s="944"/>
      <c r="R14" s="944"/>
      <c r="S14" s="945"/>
      <c r="T14" s="243"/>
      <c r="U14" s="273"/>
    </row>
    <row r="15" spans="1:33" s="313" customFormat="1" ht="13.05" customHeight="1">
      <c r="A15" s="307"/>
      <c r="B15" s="308"/>
      <c r="C15" s="308"/>
      <c r="D15" s="309"/>
      <c r="E15" s="330" t="str">
        <f t="shared" ref="E15:E26" si="13">IF($A15="","",VLOOKUP($A15,licbarque97,3))</f>
        <v/>
      </c>
      <c r="F15" s="310" t="str">
        <f t="shared" ref="F15:F26" si="14">IF($A15="","",VLOOKUP($A15,licbarque97,6))</f>
        <v/>
      </c>
      <c r="G15" s="330" t="str">
        <f t="shared" ref="G15:G26" si="15">IF($B15="","",VLOOKUP($B15,licbarque97,3))</f>
        <v/>
      </c>
      <c r="H15" s="310" t="str">
        <f t="shared" ref="H15:H26" si="16">IF($B15="","",VLOOKUP($B15,licbarque97,6))</f>
        <v/>
      </c>
      <c r="I15" s="330" t="str">
        <f t="shared" ref="I15:I26" si="17">IF($C15="","",VLOOKUP($C15,licbarque97,3))</f>
        <v/>
      </c>
      <c r="J15" s="310" t="str">
        <f t="shared" ref="J15:J26" si="18">IF($C15="","",VLOOKUP($C15,licbarque97,6))</f>
        <v/>
      </c>
      <c r="K15" s="330" t="str">
        <f t="shared" ref="K15:K26" si="19">IF($D15="","",VLOOKUP($D15,licbarque97,3))</f>
        <v/>
      </c>
      <c r="L15" s="310" t="str">
        <f t="shared" ref="L15:L26" si="20">IF($D15="","",VLOOKUP($D15,licbarque97,6))</f>
        <v/>
      </c>
      <c r="M15" s="330" t="str">
        <f t="shared" ref="M15:M26" si="21">IF(A15="","",VLOOKUP(A15,licbarque97,5))</f>
        <v/>
      </c>
      <c r="N15" s="330" t="str">
        <f t="shared" ref="N15:N26" si="22">IF($B15="","",VLOOKUP($B15,licbarque97,5))</f>
        <v/>
      </c>
      <c r="O15" s="330" t="str">
        <f t="shared" ref="O15:O26" si="23">IF($C15="","",VLOOKUP($C15,licbarque97,5))</f>
        <v/>
      </c>
      <c r="P15" s="334" t="str">
        <f t="shared" ref="P15:P26" si="24">IF($D15="","",VLOOKUP($D15,licbarque97,5))</f>
        <v/>
      </c>
      <c r="Q15" s="350"/>
      <c r="R15" s="369" t="str">
        <f>IF($Q15="","",RANK($Q15,$Q$4:$Q$26))</f>
        <v/>
      </c>
      <c r="S15" s="359" t="str">
        <f>IF(Q15="","",RANK(Q15,$Q$15:$Q$26))</f>
        <v/>
      </c>
      <c r="T15" s="311"/>
      <c r="U15" s="312"/>
    </row>
    <row r="16" spans="1:33" s="313" customFormat="1" ht="13.05" customHeight="1">
      <c r="A16" s="314"/>
      <c r="B16" s="315"/>
      <c r="C16" s="315"/>
      <c r="D16" s="316"/>
      <c r="E16" s="331" t="str">
        <f t="shared" si="13"/>
        <v/>
      </c>
      <c r="F16" s="317" t="str">
        <f t="shared" si="14"/>
        <v/>
      </c>
      <c r="G16" s="331" t="str">
        <f t="shared" si="15"/>
        <v/>
      </c>
      <c r="H16" s="317" t="str">
        <f t="shared" si="16"/>
        <v/>
      </c>
      <c r="I16" s="331" t="str">
        <f t="shared" si="17"/>
        <v/>
      </c>
      <c r="J16" s="317" t="str">
        <f t="shared" si="18"/>
        <v/>
      </c>
      <c r="K16" s="331" t="str">
        <f t="shared" si="19"/>
        <v/>
      </c>
      <c r="L16" s="317" t="str">
        <f t="shared" si="20"/>
        <v/>
      </c>
      <c r="M16" s="331" t="str">
        <f t="shared" si="21"/>
        <v/>
      </c>
      <c r="N16" s="331" t="str">
        <f t="shared" si="22"/>
        <v/>
      </c>
      <c r="O16" s="331" t="str">
        <f t="shared" si="23"/>
        <v/>
      </c>
      <c r="P16" s="335" t="str">
        <f t="shared" si="24"/>
        <v/>
      </c>
      <c r="Q16" s="351"/>
      <c r="R16" s="370" t="str">
        <f t="shared" ref="R16:R26" si="25">IF($Q16="","",RANK($Q16,$Q$4:$Q$26))</f>
        <v/>
      </c>
      <c r="S16" s="361" t="str">
        <f t="shared" ref="S16:S26" si="26">IF(Q16="","",RANK(Q16,$Q$15:$Q$26))</f>
        <v/>
      </c>
      <c r="T16" s="311"/>
      <c r="U16" s="312"/>
    </row>
    <row r="17" spans="1:21" s="313" customFormat="1" ht="13.05" customHeight="1">
      <c r="A17" s="314"/>
      <c r="B17" s="315"/>
      <c r="C17" s="315"/>
      <c r="D17" s="316"/>
      <c r="E17" s="331" t="str">
        <f t="shared" si="13"/>
        <v/>
      </c>
      <c r="F17" s="317" t="str">
        <f t="shared" si="14"/>
        <v/>
      </c>
      <c r="G17" s="331" t="str">
        <f t="shared" si="15"/>
        <v/>
      </c>
      <c r="H17" s="317" t="str">
        <f t="shared" si="16"/>
        <v/>
      </c>
      <c r="I17" s="331" t="str">
        <f t="shared" si="17"/>
        <v/>
      </c>
      <c r="J17" s="317" t="str">
        <f t="shared" si="18"/>
        <v/>
      </c>
      <c r="K17" s="331" t="str">
        <f t="shared" si="19"/>
        <v/>
      </c>
      <c r="L17" s="317" t="str">
        <f t="shared" si="20"/>
        <v/>
      </c>
      <c r="M17" s="331" t="str">
        <f t="shared" si="21"/>
        <v/>
      </c>
      <c r="N17" s="331" t="str">
        <f t="shared" si="22"/>
        <v/>
      </c>
      <c r="O17" s="331" t="str">
        <f t="shared" si="23"/>
        <v/>
      </c>
      <c r="P17" s="335" t="str">
        <f t="shared" si="24"/>
        <v/>
      </c>
      <c r="Q17" s="351"/>
      <c r="R17" s="370" t="str">
        <f t="shared" si="25"/>
        <v/>
      </c>
      <c r="S17" s="361" t="str">
        <f t="shared" si="26"/>
        <v/>
      </c>
      <c r="T17" s="311"/>
      <c r="U17" s="312"/>
    </row>
    <row r="18" spans="1:21" s="313" customFormat="1" ht="13.05" customHeight="1">
      <c r="A18" s="314"/>
      <c r="B18" s="315"/>
      <c r="C18" s="315"/>
      <c r="D18" s="316"/>
      <c r="E18" s="331" t="str">
        <f t="shared" si="13"/>
        <v/>
      </c>
      <c r="F18" s="317" t="str">
        <f t="shared" si="14"/>
        <v/>
      </c>
      <c r="G18" s="331" t="str">
        <f t="shared" si="15"/>
        <v/>
      </c>
      <c r="H18" s="317" t="str">
        <f t="shared" si="16"/>
        <v/>
      </c>
      <c r="I18" s="331" t="str">
        <f t="shared" si="17"/>
        <v/>
      </c>
      <c r="J18" s="317" t="str">
        <f t="shared" si="18"/>
        <v/>
      </c>
      <c r="K18" s="331" t="str">
        <f t="shared" si="19"/>
        <v/>
      </c>
      <c r="L18" s="317" t="str">
        <f t="shared" si="20"/>
        <v/>
      </c>
      <c r="M18" s="331" t="str">
        <f t="shared" si="21"/>
        <v/>
      </c>
      <c r="N18" s="331" t="str">
        <f t="shared" si="22"/>
        <v/>
      </c>
      <c r="O18" s="331" t="str">
        <f t="shared" si="23"/>
        <v/>
      </c>
      <c r="P18" s="335" t="str">
        <f t="shared" si="24"/>
        <v/>
      </c>
      <c r="Q18" s="351"/>
      <c r="R18" s="370" t="str">
        <f t="shared" si="25"/>
        <v/>
      </c>
      <c r="S18" s="361" t="str">
        <f t="shared" si="26"/>
        <v/>
      </c>
      <c r="T18" s="311"/>
      <c r="U18" s="312"/>
    </row>
    <row r="19" spans="1:21" s="313" customFormat="1" ht="13.05" customHeight="1">
      <c r="A19" s="314"/>
      <c r="B19" s="315"/>
      <c r="C19" s="315"/>
      <c r="D19" s="316"/>
      <c r="E19" s="331" t="str">
        <f t="shared" si="13"/>
        <v/>
      </c>
      <c r="F19" s="317" t="str">
        <f t="shared" si="14"/>
        <v/>
      </c>
      <c r="G19" s="331" t="str">
        <f t="shared" si="15"/>
        <v/>
      </c>
      <c r="H19" s="317" t="str">
        <f t="shared" si="16"/>
        <v/>
      </c>
      <c r="I19" s="331" t="str">
        <f t="shared" si="17"/>
        <v/>
      </c>
      <c r="J19" s="317" t="str">
        <f t="shared" si="18"/>
        <v/>
      </c>
      <c r="K19" s="331" t="str">
        <f t="shared" si="19"/>
        <v/>
      </c>
      <c r="L19" s="317" t="str">
        <f t="shared" si="20"/>
        <v/>
      </c>
      <c r="M19" s="331" t="str">
        <f t="shared" si="21"/>
        <v/>
      </c>
      <c r="N19" s="331" t="str">
        <f t="shared" si="22"/>
        <v/>
      </c>
      <c r="O19" s="331" t="str">
        <f t="shared" si="23"/>
        <v/>
      </c>
      <c r="P19" s="335" t="str">
        <f t="shared" si="24"/>
        <v/>
      </c>
      <c r="Q19" s="351"/>
      <c r="R19" s="370" t="str">
        <f t="shared" si="25"/>
        <v/>
      </c>
      <c r="S19" s="361" t="str">
        <f t="shared" si="26"/>
        <v/>
      </c>
      <c r="T19" s="311"/>
      <c r="U19" s="312"/>
    </row>
    <row r="20" spans="1:21" s="313" customFormat="1" ht="13.05" customHeight="1">
      <c r="A20" s="314"/>
      <c r="B20" s="315"/>
      <c r="C20" s="315"/>
      <c r="D20" s="316"/>
      <c r="E20" s="331" t="str">
        <f t="shared" si="13"/>
        <v/>
      </c>
      <c r="F20" s="317" t="str">
        <f t="shared" si="14"/>
        <v/>
      </c>
      <c r="G20" s="331" t="str">
        <f t="shared" si="15"/>
        <v/>
      </c>
      <c r="H20" s="317" t="str">
        <f t="shared" si="16"/>
        <v/>
      </c>
      <c r="I20" s="331" t="str">
        <f t="shared" si="17"/>
        <v/>
      </c>
      <c r="J20" s="317" t="str">
        <f t="shared" si="18"/>
        <v/>
      </c>
      <c r="K20" s="331" t="str">
        <f t="shared" si="19"/>
        <v/>
      </c>
      <c r="L20" s="317" t="str">
        <f t="shared" si="20"/>
        <v/>
      </c>
      <c r="M20" s="331" t="str">
        <f t="shared" si="21"/>
        <v/>
      </c>
      <c r="N20" s="331" t="str">
        <f t="shared" si="22"/>
        <v/>
      </c>
      <c r="O20" s="331" t="str">
        <f t="shared" si="23"/>
        <v/>
      </c>
      <c r="P20" s="335" t="str">
        <f t="shared" si="24"/>
        <v/>
      </c>
      <c r="Q20" s="351"/>
      <c r="R20" s="370" t="str">
        <f t="shared" si="25"/>
        <v/>
      </c>
      <c r="S20" s="361" t="str">
        <f t="shared" si="26"/>
        <v/>
      </c>
      <c r="T20" s="311"/>
      <c r="U20" s="312"/>
    </row>
    <row r="21" spans="1:21" s="313" customFormat="1" ht="13.05" customHeight="1">
      <c r="A21" s="314"/>
      <c r="B21" s="315"/>
      <c r="C21" s="315"/>
      <c r="D21" s="316"/>
      <c r="E21" s="331" t="str">
        <f t="shared" si="13"/>
        <v/>
      </c>
      <c r="F21" s="317" t="str">
        <f t="shared" si="14"/>
        <v/>
      </c>
      <c r="G21" s="331" t="str">
        <f t="shared" si="15"/>
        <v/>
      </c>
      <c r="H21" s="317" t="str">
        <f t="shared" si="16"/>
        <v/>
      </c>
      <c r="I21" s="331" t="str">
        <f t="shared" si="17"/>
        <v/>
      </c>
      <c r="J21" s="317" t="str">
        <f t="shared" si="18"/>
        <v/>
      </c>
      <c r="K21" s="331" t="str">
        <f t="shared" si="19"/>
        <v/>
      </c>
      <c r="L21" s="317" t="str">
        <f t="shared" si="20"/>
        <v/>
      </c>
      <c r="M21" s="331" t="str">
        <f t="shared" si="21"/>
        <v/>
      </c>
      <c r="N21" s="331" t="str">
        <f t="shared" si="22"/>
        <v/>
      </c>
      <c r="O21" s="331" t="str">
        <f t="shared" si="23"/>
        <v/>
      </c>
      <c r="P21" s="335" t="str">
        <f t="shared" si="24"/>
        <v/>
      </c>
      <c r="Q21" s="351"/>
      <c r="R21" s="370" t="str">
        <f t="shared" si="25"/>
        <v/>
      </c>
      <c r="S21" s="361" t="str">
        <f t="shared" si="26"/>
        <v/>
      </c>
      <c r="T21" s="311"/>
      <c r="U21" s="312"/>
    </row>
    <row r="22" spans="1:21" s="313" customFormat="1" ht="13.05" customHeight="1">
      <c r="A22" s="314"/>
      <c r="B22" s="315"/>
      <c r="C22" s="315"/>
      <c r="D22" s="316"/>
      <c r="E22" s="331" t="str">
        <f t="shared" si="13"/>
        <v/>
      </c>
      <c r="F22" s="317" t="str">
        <f t="shared" si="14"/>
        <v/>
      </c>
      <c r="G22" s="331" t="str">
        <f t="shared" si="15"/>
        <v/>
      </c>
      <c r="H22" s="317" t="str">
        <f t="shared" si="16"/>
        <v/>
      </c>
      <c r="I22" s="331" t="str">
        <f t="shared" si="17"/>
        <v/>
      </c>
      <c r="J22" s="317" t="str">
        <f t="shared" si="18"/>
        <v/>
      </c>
      <c r="K22" s="331" t="str">
        <f t="shared" si="19"/>
        <v/>
      </c>
      <c r="L22" s="317" t="str">
        <f t="shared" si="20"/>
        <v/>
      </c>
      <c r="M22" s="331" t="str">
        <f t="shared" si="21"/>
        <v/>
      </c>
      <c r="N22" s="331" t="str">
        <f t="shared" si="22"/>
        <v/>
      </c>
      <c r="O22" s="331" t="str">
        <f t="shared" si="23"/>
        <v/>
      </c>
      <c r="P22" s="335" t="str">
        <f t="shared" si="24"/>
        <v/>
      </c>
      <c r="Q22" s="351"/>
      <c r="R22" s="370" t="str">
        <f t="shared" si="25"/>
        <v/>
      </c>
      <c r="S22" s="361" t="str">
        <f t="shared" si="26"/>
        <v/>
      </c>
      <c r="T22" s="311"/>
      <c r="U22" s="312"/>
    </row>
    <row r="23" spans="1:21" s="313" customFormat="1" ht="13.05" customHeight="1">
      <c r="A23" s="314"/>
      <c r="B23" s="315"/>
      <c r="C23" s="315"/>
      <c r="D23" s="316"/>
      <c r="E23" s="331" t="str">
        <f t="shared" si="13"/>
        <v/>
      </c>
      <c r="F23" s="317" t="str">
        <f t="shared" si="14"/>
        <v/>
      </c>
      <c r="G23" s="331" t="str">
        <f t="shared" si="15"/>
        <v/>
      </c>
      <c r="H23" s="317" t="str">
        <f t="shared" si="16"/>
        <v/>
      </c>
      <c r="I23" s="331" t="str">
        <f t="shared" si="17"/>
        <v/>
      </c>
      <c r="J23" s="317" t="str">
        <f t="shared" si="18"/>
        <v/>
      </c>
      <c r="K23" s="331" t="str">
        <f t="shared" si="19"/>
        <v/>
      </c>
      <c r="L23" s="317" t="str">
        <f t="shared" si="20"/>
        <v/>
      </c>
      <c r="M23" s="331" t="str">
        <f t="shared" si="21"/>
        <v/>
      </c>
      <c r="N23" s="331" t="str">
        <f t="shared" si="22"/>
        <v/>
      </c>
      <c r="O23" s="331" t="str">
        <f t="shared" si="23"/>
        <v/>
      </c>
      <c r="P23" s="335" t="str">
        <f t="shared" si="24"/>
        <v/>
      </c>
      <c r="Q23" s="351"/>
      <c r="R23" s="370" t="str">
        <f t="shared" si="25"/>
        <v/>
      </c>
      <c r="S23" s="361" t="str">
        <f t="shared" si="26"/>
        <v/>
      </c>
      <c r="T23" s="311"/>
      <c r="U23" s="312"/>
    </row>
    <row r="24" spans="1:21" s="313" customFormat="1" ht="13.05" customHeight="1">
      <c r="A24" s="314"/>
      <c r="B24" s="315"/>
      <c r="C24" s="315"/>
      <c r="D24" s="316"/>
      <c r="E24" s="331" t="str">
        <f t="shared" si="13"/>
        <v/>
      </c>
      <c r="F24" s="317" t="str">
        <f t="shared" si="14"/>
        <v/>
      </c>
      <c r="G24" s="331" t="str">
        <f t="shared" si="15"/>
        <v/>
      </c>
      <c r="H24" s="317" t="str">
        <f t="shared" si="16"/>
        <v/>
      </c>
      <c r="I24" s="331" t="str">
        <f t="shared" si="17"/>
        <v/>
      </c>
      <c r="J24" s="317" t="str">
        <f t="shared" si="18"/>
        <v/>
      </c>
      <c r="K24" s="331" t="str">
        <f t="shared" si="19"/>
        <v/>
      </c>
      <c r="L24" s="317" t="str">
        <f t="shared" si="20"/>
        <v/>
      </c>
      <c r="M24" s="331" t="str">
        <f t="shared" si="21"/>
        <v/>
      </c>
      <c r="N24" s="331" t="str">
        <f t="shared" si="22"/>
        <v/>
      </c>
      <c r="O24" s="331" t="str">
        <f t="shared" si="23"/>
        <v/>
      </c>
      <c r="P24" s="335" t="str">
        <f t="shared" si="24"/>
        <v/>
      </c>
      <c r="Q24" s="351"/>
      <c r="R24" s="370" t="str">
        <f t="shared" si="25"/>
        <v/>
      </c>
      <c r="S24" s="361" t="str">
        <f t="shared" si="26"/>
        <v/>
      </c>
      <c r="T24" s="311"/>
      <c r="U24" s="312"/>
    </row>
    <row r="25" spans="1:21" s="313" customFormat="1" ht="13.05" customHeight="1">
      <c r="A25" s="314"/>
      <c r="B25" s="315"/>
      <c r="C25" s="315"/>
      <c r="D25" s="316"/>
      <c r="E25" s="331" t="str">
        <f t="shared" si="13"/>
        <v/>
      </c>
      <c r="F25" s="317" t="str">
        <f t="shared" si="14"/>
        <v/>
      </c>
      <c r="G25" s="331" t="str">
        <f t="shared" si="15"/>
        <v/>
      </c>
      <c r="H25" s="317" t="str">
        <f t="shared" si="16"/>
        <v/>
      </c>
      <c r="I25" s="331" t="str">
        <f t="shared" si="17"/>
        <v/>
      </c>
      <c r="J25" s="317" t="str">
        <f t="shared" si="18"/>
        <v/>
      </c>
      <c r="K25" s="331" t="str">
        <f t="shared" si="19"/>
        <v/>
      </c>
      <c r="L25" s="317" t="str">
        <f t="shared" si="20"/>
        <v/>
      </c>
      <c r="M25" s="331" t="str">
        <f t="shared" si="21"/>
        <v/>
      </c>
      <c r="N25" s="331" t="str">
        <f t="shared" si="22"/>
        <v/>
      </c>
      <c r="O25" s="331" t="str">
        <f t="shared" si="23"/>
        <v/>
      </c>
      <c r="P25" s="335" t="str">
        <f t="shared" si="24"/>
        <v/>
      </c>
      <c r="Q25" s="351"/>
      <c r="R25" s="370" t="str">
        <f t="shared" si="25"/>
        <v/>
      </c>
      <c r="S25" s="361" t="str">
        <f t="shared" si="26"/>
        <v/>
      </c>
      <c r="T25" s="311"/>
      <c r="U25" s="312"/>
    </row>
    <row r="26" spans="1:21" s="313" customFormat="1" ht="13.05" customHeight="1" thickBot="1">
      <c r="A26" s="321"/>
      <c r="B26" s="322"/>
      <c r="C26" s="322"/>
      <c r="D26" s="323"/>
      <c r="E26" s="332" t="str">
        <f t="shared" si="13"/>
        <v/>
      </c>
      <c r="F26" s="324" t="str">
        <f t="shared" si="14"/>
        <v/>
      </c>
      <c r="G26" s="332" t="str">
        <f t="shared" si="15"/>
        <v/>
      </c>
      <c r="H26" s="324" t="str">
        <f t="shared" si="16"/>
        <v/>
      </c>
      <c r="I26" s="332" t="str">
        <f t="shared" si="17"/>
        <v/>
      </c>
      <c r="J26" s="324" t="str">
        <f t="shared" si="18"/>
        <v/>
      </c>
      <c r="K26" s="332" t="str">
        <f t="shared" si="19"/>
        <v/>
      </c>
      <c r="L26" s="324" t="str">
        <f t="shared" si="20"/>
        <v/>
      </c>
      <c r="M26" s="332" t="str">
        <f t="shared" si="21"/>
        <v/>
      </c>
      <c r="N26" s="332" t="str">
        <f t="shared" si="22"/>
        <v/>
      </c>
      <c r="O26" s="332" t="str">
        <f t="shared" si="23"/>
        <v/>
      </c>
      <c r="P26" s="336" t="str">
        <f t="shared" si="24"/>
        <v/>
      </c>
      <c r="Q26" s="352"/>
      <c r="R26" s="371" t="str">
        <f t="shared" si="25"/>
        <v/>
      </c>
      <c r="S26" s="362" t="str">
        <f t="shared" si="26"/>
        <v/>
      </c>
      <c r="T26" s="311"/>
      <c r="U26" s="312"/>
    </row>
    <row r="27" spans="1:21" s="245" customFormat="1" ht="20.100000000000001" customHeight="1">
      <c r="A27" s="943" t="s">
        <v>509</v>
      </c>
      <c r="B27" s="944"/>
      <c r="C27" s="944"/>
      <c r="D27" s="944"/>
      <c r="E27" s="944"/>
      <c r="F27" s="944"/>
      <c r="G27" s="944"/>
      <c r="H27" s="944"/>
      <c r="I27" s="944"/>
      <c r="J27" s="944"/>
      <c r="K27" s="944"/>
      <c r="L27" s="944"/>
      <c r="M27" s="944"/>
      <c r="N27" s="944"/>
      <c r="O27" s="944"/>
      <c r="P27" s="944"/>
      <c r="Q27" s="944"/>
      <c r="R27" s="944"/>
      <c r="S27" s="945"/>
      <c r="T27" s="243"/>
      <c r="U27" s="273"/>
    </row>
    <row r="28" spans="1:21" s="313" customFormat="1" ht="13.05" customHeight="1">
      <c r="A28" s="314"/>
      <c r="B28" s="315"/>
      <c r="C28" s="315"/>
      <c r="D28" s="316"/>
      <c r="E28" s="331" t="str">
        <f t="shared" ref="E28:E35" si="27">IF($A28="","",VLOOKUP($A28,licbarque97,3))</f>
        <v/>
      </c>
      <c r="F28" s="317" t="str">
        <f t="shared" ref="F28:F35" si="28">IF($A28="","",VLOOKUP($A28,licbarque97,6))</f>
        <v/>
      </c>
      <c r="G28" s="331" t="str">
        <f t="shared" ref="G28:G35" si="29">IF($B28="","",VLOOKUP($B28,licbarque97,3))</f>
        <v/>
      </c>
      <c r="H28" s="317" t="str">
        <f t="shared" ref="H28:H35" si="30">IF($B28="","",VLOOKUP($B28,licbarque97,6))</f>
        <v/>
      </c>
      <c r="I28" s="331" t="str">
        <f t="shared" ref="I28:I35" si="31">IF($C28="","",VLOOKUP($C28,licbarque97,3))</f>
        <v/>
      </c>
      <c r="J28" s="317" t="str">
        <f t="shared" ref="J28:J35" si="32">IF($C28="","",VLOOKUP($C28,licbarque97,6))</f>
        <v/>
      </c>
      <c r="K28" s="331" t="str">
        <f t="shared" ref="K28:K35" si="33">IF($D28="","",VLOOKUP($D28,licbarque97,3))</f>
        <v/>
      </c>
      <c r="L28" s="317" t="str">
        <f t="shared" ref="L28:L35" si="34">IF($D28="","",VLOOKUP($D28,licbarque97,6))</f>
        <v/>
      </c>
      <c r="M28" s="331" t="str">
        <f t="shared" ref="M28:M35" si="35">IF(A28="","",VLOOKUP(A28,licbarque97,5))</f>
        <v/>
      </c>
      <c r="N28" s="330" t="str">
        <f t="shared" ref="N28:N35" si="36">IF($B28="","",VLOOKUP($B28,licbarque97,5))</f>
        <v/>
      </c>
      <c r="O28" s="330" t="str">
        <f t="shared" ref="O28:O35" si="37">IF($C28="","",VLOOKUP($C28,licbarque97,5))</f>
        <v/>
      </c>
      <c r="P28" s="334" t="str">
        <f t="shared" ref="P28:P35" si="38">IF($D28="","",VLOOKUP($D28,licbarque97,5))</f>
        <v/>
      </c>
      <c r="Q28" s="351"/>
      <c r="R28" s="370" t="str">
        <f>IF($Q28="","",RANK($Q28,$Q$28:$Q$35))</f>
        <v/>
      </c>
      <c r="S28" s="361"/>
      <c r="T28" s="311"/>
      <c r="U28" s="312"/>
    </row>
    <row r="29" spans="1:21" s="313" customFormat="1" ht="13.05" customHeight="1">
      <c r="A29" s="314"/>
      <c r="B29" s="315"/>
      <c r="C29" s="315"/>
      <c r="D29" s="316"/>
      <c r="E29" s="331" t="str">
        <f t="shared" si="27"/>
        <v/>
      </c>
      <c r="F29" s="317" t="str">
        <f t="shared" si="28"/>
        <v/>
      </c>
      <c r="G29" s="331" t="str">
        <f t="shared" si="29"/>
        <v/>
      </c>
      <c r="H29" s="317" t="str">
        <f t="shared" si="30"/>
        <v/>
      </c>
      <c r="I29" s="331" t="str">
        <f t="shared" si="31"/>
        <v/>
      </c>
      <c r="J29" s="317" t="str">
        <f t="shared" si="32"/>
        <v/>
      </c>
      <c r="K29" s="331" t="str">
        <f t="shared" si="33"/>
        <v/>
      </c>
      <c r="L29" s="317" t="str">
        <f t="shared" si="34"/>
        <v/>
      </c>
      <c r="M29" s="331" t="str">
        <f t="shared" si="35"/>
        <v/>
      </c>
      <c r="N29" s="331" t="str">
        <f t="shared" si="36"/>
        <v/>
      </c>
      <c r="O29" s="341" t="str">
        <f t="shared" si="37"/>
        <v/>
      </c>
      <c r="P29" s="343" t="str">
        <f t="shared" si="38"/>
        <v/>
      </c>
      <c r="Q29" s="351"/>
      <c r="R29" s="370" t="str">
        <f t="shared" ref="R29:R35" si="39">IF($Q29="","",RANK($Q29,$Q$28:$Q$35))</f>
        <v/>
      </c>
      <c r="S29" s="361"/>
      <c r="T29" s="311"/>
      <c r="U29" s="312"/>
    </row>
    <row r="30" spans="1:21" s="313" customFormat="1" ht="13.05" customHeight="1">
      <c r="A30" s="314"/>
      <c r="B30" s="315"/>
      <c r="C30" s="315"/>
      <c r="D30" s="316"/>
      <c r="E30" s="331" t="str">
        <f t="shared" si="27"/>
        <v/>
      </c>
      <c r="F30" s="317" t="str">
        <f t="shared" si="28"/>
        <v/>
      </c>
      <c r="G30" s="331" t="str">
        <f t="shared" si="29"/>
        <v/>
      </c>
      <c r="H30" s="317" t="str">
        <f t="shared" si="30"/>
        <v/>
      </c>
      <c r="I30" s="331" t="str">
        <f t="shared" si="31"/>
        <v/>
      </c>
      <c r="J30" s="317" t="str">
        <f t="shared" si="32"/>
        <v/>
      </c>
      <c r="K30" s="331" t="str">
        <f t="shared" si="33"/>
        <v/>
      </c>
      <c r="L30" s="317" t="str">
        <f t="shared" si="34"/>
        <v/>
      </c>
      <c r="M30" s="331" t="str">
        <f t="shared" si="35"/>
        <v/>
      </c>
      <c r="N30" s="331" t="str">
        <f t="shared" si="36"/>
        <v/>
      </c>
      <c r="O30" s="341" t="str">
        <f t="shared" si="37"/>
        <v/>
      </c>
      <c r="P30" s="343" t="str">
        <f t="shared" si="38"/>
        <v/>
      </c>
      <c r="Q30" s="351"/>
      <c r="R30" s="370" t="str">
        <f t="shared" si="39"/>
        <v/>
      </c>
      <c r="S30" s="361"/>
      <c r="T30" s="311"/>
      <c r="U30" s="312"/>
    </row>
    <row r="31" spans="1:21" s="313" customFormat="1" ht="13.05" customHeight="1">
      <c r="A31" s="314"/>
      <c r="B31" s="315"/>
      <c r="C31" s="315"/>
      <c r="D31" s="316"/>
      <c r="E31" s="331" t="str">
        <f t="shared" si="27"/>
        <v/>
      </c>
      <c r="F31" s="317" t="str">
        <f t="shared" si="28"/>
        <v/>
      </c>
      <c r="G31" s="331" t="str">
        <f t="shared" si="29"/>
        <v/>
      </c>
      <c r="H31" s="317" t="str">
        <f t="shared" si="30"/>
        <v/>
      </c>
      <c r="I31" s="331" t="str">
        <f t="shared" si="31"/>
        <v/>
      </c>
      <c r="J31" s="317" t="str">
        <f t="shared" si="32"/>
        <v/>
      </c>
      <c r="K31" s="331" t="str">
        <f t="shared" si="33"/>
        <v/>
      </c>
      <c r="L31" s="317" t="str">
        <f t="shared" si="34"/>
        <v/>
      </c>
      <c r="M31" s="331" t="str">
        <f t="shared" si="35"/>
        <v/>
      </c>
      <c r="N31" s="331" t="str">
        <f t="shared" si="36"/>
        <v/>
      </c>
      <c r="O31" s="341" t="str">
        <f t="shared" si="37"/>
        <v/>
      </c>
      <c r="P31" s="343" t="str">
        <f t="shared" si="38"/>
        <v/>
      </c>
      <c r="Q31" s="351"/>
      <c r="R31" s="370" t="str">
        <f t="shared" si="39"/>
        <v/>
      </c>
      <c r="S31" s="361"/>
      <c r="T31" s="311"/>
      <c r="U31" s="312"/>
    </row>
    <row r="32" spans="1:21" s="313" customFormat="1" ht="13.05" customHeight="1">
      <c r="A32" s="314"/>
      <c r="B32" s="315"/>
      <c r="C32" s="315"/>
      <c r="D32" s="316"/>
      <c r="E32" s="331" t="str">
        <f t="shared" si="27"/>
        <v/>
      </c>
      <c r="F32" s="317" t="str">
        <f t="shared" si="28"/>
        <v/>
      </c>
      <c r="G32" s="331" t="str">
        <f t="shared" si="29"/>
        <v/>
      </c>
      <c r="H32" s="317" t="str">
        <f t="shared" si="30"/>
        <v/>
      </c>
      <c r="I32" s="331" t="str">
        <f t="shared" si="31"/>
        <v/>
      </c>
      <c r="J32" s="317" t="str">
        <f t="shared" si="32"/>
        <v/>
      </c>
      <c r="K32" s="331" t="str">
        <f t="shared" si="33"/>
        <v/>
      </c>
      <c r="L32" s="317" t="str">
        <f t="shared" si="34"/>
        <v/>
      </c>
      <c r="M32" s="331" t="str">
        <f t="shared" si="35"/>
        <v/>
      </c>
      <c r="N32" s="331" t="str">
        <f t="shared" si="36"/>
        <v/>
      </c>
      <c r="O32" s="341" t="str">
        <f t="shared" si="37"/>
        <v/>
      </c>
      <c r="P32" s="343" t="str">
        <f t="shared" si="38"/>
        <v/>
      </c>
      <c r="Q32" s="351"/>
      <c r="R32" s="370" t="str">
        <f t="shared" si="39"/>
        <v/>
      </c>
      <c r="S32" s="361"/>
      <c r="T32" s="311"/>
      <c r="U32" s="312"/>
    </row>
    <row r="33" spans="1:21" s="313" customFormat="1" ht="13.05" customHeight="1">
      <c r="A33" s="314"/>
      <c r="B33" s="315"/>
      <c r="C33" s="315"/>
      <c r="D33" s="316"/>
      <c r="E33" s="331" t="str">
        <f t="shared" si="27"/>
        <v/>
      </c>
      <c r="F33" s="317" t="str">
        <f t="shared" si="28"/>
        <v/>
      </c>
      <c r="G33" s="331" t="str">
        <f t="shared" si="29"/>
        <v/>
      </c>
      <c r="H33" s="317" t="str">
        <f t="shared" si="30"/>
        <v/>
      </c>
      <c r="I33" s="331" t="str">
        <f t="shared" si="31"/>
        <v/>
      </c>
      <c r="J33" s="317" t="str">
        <f t="shared" si="32"/>
        <v/>
      </c>
      <c r="K33" s="331" t="str">
        <f t="shared" si="33"/>
        <v/>
      </c>
      <c r="L33" s="317" t="str">
        <f t="shared" si="34"/>
        <v/>
      </c>
      <c r="M33" s="331" t="str">
        <f t="shared" si="35"/>
        <v/>
      </c>
      <c r="N33" s="331" t="str">
        <f t="shared" si="36"/>
        <v/>
      </c>
      <c r="O33" s="341" t="str">
        <f t="shared" si="37"/>
        <v/>
      </c>
      <c r="P33" s="343" t="str">
        <f t="shared" si="38"/>
        <v/>
      </c>
      <c r="Q33" s="351"/>
      <c r="R33" s="370" t="str">
        <f t="shared" si="39"/>
        <v/>
      </c>
      <c r="S33" s="361"/>
      <c r="T33" s="311"/>
      <c r="U33" s="312"/>
    </row>
    <row r="34" spans="1:21" s="313" customFormat="1" ht="13.05" customHeight="1">
      <c r="A34" s="314"/>
      <c r="B34" s="315"/>
      <c r="C34" s="315"/>
      <c r="D34" s="316"/>
      <c r="E34" s="331" t="str">
        <f t="shared" si="27"/>
        <v/>
      </c>
      <c r="F34" s="317" t="str">
        <f t="shared" si="28"/>
        <v/>
      </c>
      <c r="G34" s="331" t="str">
        <f t="shared" si="29"/>
        <v/>
      </c>
      <c r="H34" s="317" t="str">
        <f t="shared" si="30"/>
        <v/>
      </c>
      <c r="I34" s="331" t="str">
        <f t="shared" si="31"/>
        <v/>
      </c>
      <c r="J34" s="317" t="str">
        <f t="shared" si="32"/>
        <v/>
      </c>
      <c r="K34" s="331" t="str">
        <f t="shared" si="33"/>
        <v/>
      </c>
      <c r="L34" s="317" t="str">
        <f t="shared" si="34"/>
        <v/>
      </c>
      <c r="M34" s="331" t="str">
        <f t="shared" si="35"/>
        <v/>
      </c>
      <c r="N34" s="331" t="str">
        <f t="shared" si="36"/>
        <v/>
      </c>
      <c r="O34" s="341" t="str">
        <f t="shared" si="37"/>
        <v/>
      </c>
      <c r="P34" s="343" t="str">
        <f t="shared" si="38"/>
        <v/>
      </c>
      <c r="Q34" s="351"/>
      <c r="R34" s="370" t="str">
        <f t="shared" si="39"/>
        <v/>
      </c>
      <c r="S34" s="361"/>
      <c r="T34" s="311"/>
      <c r="U34" s="312"/>
    </row>
    <row r="35" spans="1:21" s="313" customFormat="1" ht="13.05" customHeight="1" thickBot="1">
      <c r="A35" s="314"/>
      <c r="B35" s="315"/>
      <c r="C35" s="315"/>
      <c r="D35" s="316"/>
      <c r="E35" s="331" t="str">
        <f t="shared" si="27"/>
        <v/>
      </c>
      <c r="F35" s="317" t="str">
        <f t="shared" si="28"/>
        <v/>
      </c>
      <c r="G35" s="331" t="str">
        <f t="shared" si="29"/>
        <v/>
      </c>
      <c r="H35" s="317" t="str">
        <f t="shared" si="30"/>
        <v/>
      </c>
      <c r="I35" s="331" t="str">
        <f t="shared" si="31"/>
        <v/>
      </c>
      <c r="J35" s="317" t="str">
        <f t="shared" si="32"/>
        <v/>
      </c>
      <c r="K35" s="331" t="str">
        <f t="shared" si="33"/>
        <v/>
      </c>
      <c r="L35" s="317" t="str">
        <f t="shared" si="34"/>
        <v/>
      </c>
      <c r="M35" s="331" t="str">
        <f t="shared" si="35"/>
        <v/>
      </c>
      <c r="N35" s="332" t="str">
        <f t="shared" si="36"/>
        <v/>
      </c>
      <c r="O35" s="344" t="str">
        <f t="shared" si="37"/>
        <v/>
      </c>
      <c r="P35" s="345" t="str">
        <f t="shared" si="38"/>
        <v/>
      </c>
      <c r="Q35" s="351"/>
      <c r="R35" s="370" t="str">
        <f t="shared" si="39"/>
        <v/>
      </c>
      <c r="S35" s="361"/>
      <c r="T35" s="311"/>
      <c r="U35" s="312"/>
    </row>
    <row r="36" spans="1:21" s="245" customFormat="1" ht="20.100000000000001" customHeight="1">
      <c r="A36" s="943" t="s">
        <v>510</v>
      </c>
      <c r="B36" s="944"/>
      <c r="C36" s="944"/>
      <c r="D36" s="944"/>
      <c r="E36" s="944"/>
      <c r="F36" s="944"/>
      <c r="G36" s="944"/>
      <c r="H36" s="944"/>
      <c r="I36" s="944"/>
      <c r="J36" s="944"/>
      <c r="K36" s="944"/>
      <c r="L36" s="944"/>
      <c r="M36" s="944"/>
      <c r="N36" s="944"/>
      <c r="O36" s="944"/>
      <c r="P36" s="944"/>
      <c r="Q36" s="944"/>
      <c r="R36" s="944"/>
      <c r="S36" s="945"/>
      <c r="T36" s="243"/>
      <c r="U36" s="273"/>
    </row>
    <row r="37" spans="1:21" s="313" customFormat="1" ht="13.05" customHeight="1">
      <c r="A37" s="307"/>
      <c r="B37" s="308"/>
      <c r="C37" s="308"/>
      <c r="D37" s="309"/>
      <c r="E37" s="330" t="str">
        <f t="shared" ref="E37:E49" si="40">IF($A37="","",VLOOKUP($A37,licbarque97,3))</f>
        <v/>
      </c>
      <c r="F37" s="310" t="str">
        <f t="shared" ref="F37:F49" si="41">IF($A37="","",VLOOKUP($A37,licbarque97,6))</f>
        <v/>
      </c>
      <c r="G37" s="330" t="str">
        <f t="shared" ref="G37:G49" si="42">IF($B37="","",VLOOKUP($B37,licbarque97,3))</f>
        <v/>
      </c>
      <c r="H37" s="310" t="str">
        <f t="shared" ref="H37:H49" si="43">IF($B37="","",VLOOKUP($B37,licbarque97,6))</f>
        <v/>
      </c>
      <c r="I37" s="330" t="str">
        <f t="shared" ref="I37:I49" si="44">IF($C37="","",VLOOKUP($C37,licbarque97,3))</f>
        <v/>
      </c>
      <c r="J37" s="310" t="str">
        <f t="shared" ref="J37:J49" si="45">IF($C37="","",VLOOKUP($C37,licbarque97,6))</f>
        <v/>
      </c>
      <c r="K37" s="330" t="str">
        <f t="shared" ref="K37:K49" si="46">IF($D37="","",VLOOKUP($D37,licbarque97,3))</f>
        <v/>
      </c>
      <c r="L37" s="310" t="str">
        <f t="shared" ref="L37:L49" si="47">IF($D37="","",VLOOKUP($D37,licbarque97,6))</f>
        <v/>
      </c>
      <c r="M37" s="330" t="str">
        <f t="shared" ref="M37:M49" si="48">IF(A37="","",VLOOKUP(A37,licbarque97,5))</f>
        <v/>
      </c>
      <c r="N37" s="330" t="str">
        <f t="shared" ref="N37:N49" si="49">IF($B37="","",VLOOKUP($B37,licbarque97,5))</f>
        <v/>
      </c>
      <c r="O37" s="330" t="str">
        <f t="shared" ref="O37:O49" si="50">IF($C37="","",VLOOKUP($C37,licbarque97,5))</f>
        <v/>
      </c>
      <c r="P37" s="334" t="str">
        <f t="shared" ref="P37:P49" si="51">IF($D37="","",VLOOKUP($D37,licbarque97,5))</f>
        <v/>
      </c>
      <c r="Q37" s="350"/>
      <c r="R37" s="369" t="str">
        <f>IF($Q37="","",RANK($Q37,$Q$37:$Q$49))</f>
        <v/>
      </c>
      <c r="S37" s="359"/>
      <c r="T37" s="311"/>
      <c r="U37" s="312"/>
    </row>
    <row r="38" spans="1:21" s="313" customFormat="1" ht="13.05" customHeight="1">
      <c r="A38" s="325"/>
      <c r="B38" s="326"/>
      <c r="C38" s="326"/>
      <c r="D38" s="317"/>
      <c r="E38" s="331" t="str">
        <f t="shared" si="40"/>
        <v/>
      </c>
      <c r="F38" s="317" t="str">
        <f t="shared" si="41"/>
        <v/>
      </c>
      <c r="G38" s="331" t="str">
        <f t="shared" si="42"/>
        <v/>
      </c>
      <c r="H38" s="317" t="str">
        <f t="shared" si="43"/>
        <v/>
      </c>
      <c r="I38" s="331" t="str">
        <f t="shared" si="44"/>
        <v/>
      </c>
      <c r="J38" s="317" t="str">
        <f t="shared" si="45"/>
        <v/>
      </c>
      <c r="K38" s="331" t="str">
        <f t="shared" si="46"/>
        <v/>
      </c>
      <c r="L38" s="317" t="str">
        <f t="shared" si="47"/>
        <v/>
      </c>
      <c r="M38" s="331" t="str">
        <f t="shared" si="48"/>
        <v/>
      </c>
      <c r="N38" s="331" t="str">
        <f t="shared" si="49"/>
        <v/>
      </c>
      <c r="O38" s="331" t="str">
        <f t="shared" si="50"/>
        <v/>
      </c>
      <c r="P38" s="335" t="str">
        <f t="shared" si="51"/>
        <v/>
      </c>
      <c r="Q38" s="351"/>
      <c r="R38" s="370" t="str">
        <f t="shared" ref="R38:R49" si="52">IF($Q38="","",RANK($Q38,$Q$37:$Q$49))</f>
        <v/>
      </c>
      <c r="S38" s="363"/>
      <c r="T38" s="311"/>
      <c r="U38" s="312"/>
    </row>
    <row r="39" spans="1:21" s="313" customFormat="1" ht="13.05" customHeight="1">
      <c r="A39" s="314"/>
      <c r="B39" s="315"/>
      <c r="C39" s="315"/>
      <c r="D39" s="316"/>
      <c r="E39" s="331" t="str">
        <f t="shared" si="40"/>
        <v/>
      </c>
      <c r="F39" s="317" t="str">
        <f t="shared" si="41"/>
        <v/>
      </c>
      <c r="G39" s="331" t="str">
        <f t="shared" si="42"/>
        <v/>
      </c>
      <c r="H39" s="317" t="str">
        <f t="shared" si="43"/>
        <v/>
      </c>
      <c r="I39" s="331" t="str">
        <f t="shared" si="44"/>
        <v/>
      </c>
      <c r="J39" s="317" t="str">
        <f t="shared" si="45"/>
        <v/>
      </c>
      <c r="K39" s="331" t="str">
        <f t="shared" si="46"/>
        <v/>
      </c>
      <c r="L39" s="317" t="str">
        <f t="shared" si="47"/>
        <v/>
      </c>
      <c r="M39" s="331" t="str">
        <f t="shared" si="48"/>
        <v/>
      </c>
      <c r="N39" s="331" t="str">
        <f t="shared" si="49"/>
        <v/>
      </c>
      <c r="O39" s="331" t="str">
        <f t="shared" si="50"/>
        <v/>
      </c>
      <c r="P39" s="335" t="str">
        <f t="shared" si="51"/>
        <v/>
      </c>
      <c r="Q39" s="351"/>
      <c r="R39" s="370" t="str">
        <f t="shared" si="52"/>
        <v/>
      </c>
      <c r="S39" s="361"/>
      <c r="T39" s="311"/>
      <c r="U39" s="312"/>
    </row>
    <row r="40" spans="1:21" s="313" customFormat="1" ht="13.05" customHeight="1">
      <c r="A40" s="314"/>
      <c r="B40" s="315"/>
      <c r="C40" s="315"/>
      <c r="D40" s="316"/>
      <c r="E40" s="331" t="str">
        <f t="shared" si="40"/>
        <v/>
      </c>
      <c r="F40" s="317" t="str">
        <f t="shared" si="41"/>
        <v/>
      </c>
      <c r="G40" s="331" t="str">
        <f t="shared" si="42"/>
        <v/>
      </c>
      <c r="H40" s="317" t="str">
        <f t="shared" si="43"/>
        <v/>
      </c>
      <c r="I40" s="331" t="str">
        <f t="shared" si="44"/>
        <v/>
      </c>
      <c r="J40" s="317" t="str">
        <f t="shared" si="45"/>
        <v/>
      </c>
      <c r="K40" s="331" t="str">
        <f t="shared" si="46"/>
        <v/>
      </c>
      <c r="L40" s="317" t="str">
        <f t="shared" si="47"/>
        <v/>
      </c>
      <c r="M40" s="331" t="str">
        <f t="shared" si="48"/>
        <v/>
      </c>
      <c r="N40" s="331" t="str">
        <f t="shared" si="49"/>
        <v/>
      </c>
      <c r="O40" s="331" t="str">
        <f t="shared" si="50"/>
        <v/>
      </c>
      <c r="P40" s="335" t="str">
        <f t="shared" si="51"/>
        <v/>
      </c>
      <c r="Q40" s="351"/>
      <c r="R40" s="370" t="str">
        <f t="shared" si="52"/>
        <v/>
      </c>
      <c r="S40" s="361"/>
      <c r="T40" s="311"/>
      <c r="U40" s="312"/>
    </row>
    <row r="41" spans="1:21" s="313" customFormat="1" ht="13.05" customHeight="1">
      <c r="A41" s="314"/>
      <c r="B41" s="315"/>
      <c r="C41" s="315"/>
      <c r="D41" s="316"/>
      <c r="E41" s="331" t="str">
        <f t="shared" si="40"/>
        <v/>
      </c>
      <c r="F41" s="317" t="str">
        <f t="shared" si="41"/>
        <v/>
      </c>
      <c r="G41" s="331" t="str">
        <f t="shared" si="42"/>
        <v/>
      </c>
      <c r="H41" s="317" t="str">
        <f t="shared" si="43"/>
        <v/>
      </c>
      <c r="I41" s="331" t="str">
        <f t="shared" si="44"/>
        <v/>
      </c>
      <c r="J41" s="317" t="str">
        <f t="shared" si="45"/>
        <v/>
      </c>
      <c r="K41" s="331" t="str">
        <f t="shared" si="46"/>
        <v/>
      </c>
      <c r="L41" s="317" t="str">
        <f t="shared" si="47"/>
        <v/>
      </c>
      <c r="M41" s="331" t="str">
        <f t="shared" si="48"/>
        <v/>
      </c>
      <c r="N41" s="331" t="str">
        <f t="shared" si="49"/>
        <v/>
      </c>
      <c r="O41" s="331" t="str">
        <f t="shared" si="50"/>
        <v/>
      </c>
      <c r="P41" s="335" t="str">
        <f t="shared" si="51"/>
        <v/>
      </c>
      <c r="Q41" s="351"/>
      <c r="R41" s="370" t="str">
        <f t="shared" si="52"/>
        <v/>
      </c>
      <c r="S41" s="361"/>
      <c r="T41" s="311"/>
      <c r="U41" s="312"/>
    </row>
    <row r="42" spans="1:21" s="313" customFormat="1" ht="13.05" customHeight="1">
      <c r="A42" s="314"/>
      <c r="B42" s="315"/>
      <c r="C42" s="315"/>
      <c r="D42" s="316"/>
      <c r="E42" s="331" t="str">
        <f t="shared" si="40"/>
        <v/>
      </c>
      <c r="F42" s="317" t="str">
        <f t="shared" si="41"/>
        <v/>
      </c>
      <c r="G42" s="331" t="str">
        <f t="shared" si="42"/>
        <v/>
      </c>
      <c r="H42" s="317" t="str">
        <f t="shared" si="43"/>
        <v/>
      </c>
      <c r="I42" s="331" t="str">
        <f t="shared" si="44"/>
        <v/>
      </c>
      <c r="J42" s="317" t="str">
        <f t="shared" si="45"/>
        <v/>
      </c>
      <c r="K42" s="331" t="str">
        <f t="shared" si="46"/>
        <v/>
      </c>
      <c r="L42" s="317" t="str">
        <f t="shared" si="47"/>
        <v/>
      </c>
      <c r="M42" s="331" t="str">
        <f t="shared" si="48"/>
        <v/>
      </c>
      <c r="N42" s="331" t="str">
        <f t="shared" si="49"/>
        <v/>
      </c>
      <c r="O42" s="331" t="str">
        <f t="shared" si="50"/>
        <v/>
      </c>
      <c r="P42" s="335" t="str">
        <f t="shared" si="51"/>
        <v/>
      </c>
      <c r="Q42" s="351"/>
      <c r="R42" s="370" t="str">
        <f t="shared" si="52"/>
        <v/>
      </c>
      <c r="S42" s="361"/>
      <c r="T42" s="311"/>
      <c r="U42" s="312"/>
    </row>
    <row r="43" spans="1:21" s="313" customFormat="1" ht="13.05" customHeight="1">
      <c r="A43" s="314"/>
      <c r="B43" s="315"/>
      <c r="C43" s="315"/>
      <c r="D43" s="316"/>
      <c r="E43" s="331" t="str">
        <f t="shared" si="40"/>
        <v/>
      </c>
      <c r="F43" s="317" t="str">
        <f t="shared" si="41"/>
        <v/>
      </c>
      <c r="G43" s="331" t="str">
        <f t="shared" si="42"/>
        <v/>
      </c>
      <c r="H43" s="317" t="str">
        <f t="shared" si="43"/>
        <v/>
      </c>
      <c r="I43" s="331" t="str">
        <f t="shared" si="44"/>
        <v/>
      </c>
      <c r="J43" s="317" t="str">
        <f t="shared" si="45"/>
        <v/>
      </c>
      <c r="K43" s="331" t="str">
        <f t="shared" si="46"/>
        <v/>
      </c>
      <c r="L43" s="317" t="str">
        <f t="shared" si="47"/>
        <v/>
      </c>
      <c r="M43" s="331" t="str">
        <f t="shared" si="48"/>
        <v/>
      </c>
      <c r="N43" s="331" t="str">
        <f t="shared" si="49"/>
        <v/>
      </c>
      <c r="O43" s="331" t="str">
        <f t="shared" si="50"/>
        <v/>
      </c>
      <c r="P43" s="335" t="str">
        <f t="shared" si="51"/>
        <v/>
      </c>
      <c r="Q43" s="351"/>
      <c r="R43" s="370" t="str">
        <f t="shared" si="52"/>
        <v/>
      </c>
      <c r="S43" s="361"/>
      <c r="T43" s="311"/>
      <c r="U43" s="312"/>
    </row>
    <row r="44" spans="1:21" s="313" customFormat="1" ht="13.05" customHeight="1">
      <c r="A44" s="314"/>
      <c r="B44" s="315"/>
      <c r="C44" s="315"/>
      <c r="D44" s="316"/>
      <c r="E44" s="331" t="str">
        <f t="shared" si="40"/>
        <v/>
      </c>
      <c r="F44" s="317" t="str">
        <f t="shared" si="41"/>
        <v/>
      </c>
      <c r="G44" s="331" t="str">
        <f t="shared" si="42"/>
        <v/>
      </c>
      <c r="H44" s="317" t="str">
        <f t="shared" si="43"/>
        <v/>
      </c>
      <c r="I44" s="331" t="str">
        <f t="shared" si="44"/>
        <v/>
      </c>
      <c r="J44" s="317" t="str">
        <f t="shared" si="45"/>
        <v/>
      </c>
      <c r="K44" s="331" t="str">
        <f t="shared" si="46"/>
        <v/>
      </c>
      <c r="L44" s="317" t="str">
        <f t="shared" si="47"/>
        <v/>
      </c>
      <c r="M44" s="331" t="str">
        <f t="shared" si="48"/>
        <v/>
      </c>
      <c r="N44" s="331" t="str">
        <f t="shared" si="49"/>
        <v/>
      </c>
      <c r="O44" s="331" t="str">
        <f t="shared" si="50"/>
        <v/>
      </c>
      <c r="P44" s="335" t="str">
        <f t="shared" si="51"/>
        <v/>
      </c>
      <c r="Q44" s="351"/>
      <c r="R44" s="370" t="str">
        <f t="shared" si="52"/>
        <v/>
      </c>
      <c r="S44" s="361"/>
      <c r="T44" s="311"/>
      <c r="U44" s="312"/>
    </row>
    <row r="45" spans="1:21" s="313" customFormat="1" ht="13.05" customHeight="1">
      <c r="A45" s="314"/>
      <c r="B45" s="315"/>
      <c r="C45" s="315"/>
      <c r="D45" s="316"/>
      <c r="E45" s="331" t="str">
        <f t="shared" si="40"/>
        <v/>
      </c>
      <c r="F45" s="317" t="str">
        <f t="shared" si="41"/>
        <v/>
      </c>
      <c r="G45" s="331" t="str">
        <f t="shared" si="42"/>
        <v/>
      </c>
      <c r="H45" s="317" t="str">
        <f t="shared" si="43"/>
        <v/>
      </c>
      <c r="I45" s="331" t="str">
        <f t="shared" si="44"/>
        <v/>
      </c>
      <c r="J45" s="317" t="str">
        <f t="shared" si="45"/>
        <v/>
      </c>
      <c r="K45" s="331" t="str">
        <f t="shared" si="46"/>
        <v/>
      </c>
      <c r="L45" s="317" t="str">
        <f t="shared" si="47"/>
        <v/>
      </c>
      <c r="M45" s="331" t="str">
        <f t="shared" si="48"/>
        <v/>
      </c>
      <c r="N45" s="331" t="str">
        <f t="shared" si="49"/>
        <v/>
      </c>
      <c r="O45" s="331" t="str">
        <f t="shared" si="50"/>
        <v/>
      </c>
      <c r="P45" s="335" t="str">
        <f t="shared" si="51"/>
        <v/>
      </c>
      <c r="Q45" s="351"/>
      <c r="R45" s="370" t="str">
        <f t="shared" si="52"/>
        <v/>
      </c>
      <c r="S45" s="361"/>
      <c r="T45" s="311"/>
      <c r="U45" s="312"/>
    </row>
    <row r="46" spans="1:21" s="313" customFormat="1" ht="13.05" customHeight="1">
      <c r="A46" s="325"/>
      <c r="B46" s="326"/>
      <c r="C46" s="326"/>
      <c r="D46" s="317"/>
      <c r="E46" s="331" t="str">
        <f t="shared" si="40"/>
        <v/>
      </c>
      <c r="F46" s="317" t="str">
        <f t="shared" si="41"/>
        <v/>
      </c>
      <c r="G46" s="331" t="str">
        <f t="shared" si="42"/>
        <v/>
      </c>
      <c r="H46" s="317" t="str">
        <f t="shared" si="43"/>
        <v/>
      </c>
      <c r="I46" s="331" t="str">
        <f t="shared" si="44"/>
        <v/>
      </c>
      <c r="J46" s="317" t="str">
        <f t="shared" si="45"/>
        <v/>
      </c>
      <c r="K46" s="331" t="str">
        <f t="shared" si="46"/>
        <v/>
      </c>
      <c r="L46" s="317" t="str">
        <f t="shared" si="47"/>
        <v/>
      </c>
      <c r="M46" s="331" t="str">
        <f t="shared" si="48"/>
        <v/>
      </c>
      <c r="N46" s="331" t="str">
        <f t="shared" si="49"/>
        <v/>
      </c>
      <c r="O46" s="331" t="str">
        <f t="shared" si="50"/>
        <v/>
      </c>
      <c r="P46" s="335" t="str">
        <f t="shared" si="51"/>
        <v/>
      </c>
      <c r="Q46" s="351"/>
      <c r="R46" s="370" t="str">
        <f t="shared" si="52"/>
        <v/>
      </c>
      <c r="S46" s="363"/>
      <c r="T46" s="311"/>
      <c r="U46" s="312"/>
    </row>
    <row r="47" spans="1:21" s="313" customFormat="1" ht="13.05" customHeight="1">
      <c r="A47" s="314"/>
      <c r="B47" s="315"/>
      <c r="C47" s="315"/>
      <c r="D47" s="316"/>
      <c r="E47" s="331" t="str">
        <f t="shared" si="40"/>
        <v/>
      </c>
      <c r="F47" s="317" t="str">
        <f t="shared" si="41"/>
        <v/>
      </c>
      <c r="G47" s="331" t="str">
        <f t="shared" si="42"/>
        <v/>
      </c>
      <c r="H47" s="317" t="str">
        <f t="shared" si="43"/>
        <v/>
      </c>
      <c r="I47" s="331" t="str">
        <f t="shared" si="44"/>
        <v/>
      </c>
      <c r="J47" s="317" t="str">
        <f t="shared" si="45"/>
        <v/>
      </c>
      <c r="K47" s="331" t="str">
        <f t="shared" si="46"/>
        <v/>
      </c>
      <c r="L47" s="317" t="str">
        <f t="shared" si="47"/>
        <v/>
      </c>
      <c r="M47" s="331" t="str">
        <f t="shared" si="48"/>
        <v/>
      </c>
      <c r="N47" s="331" t="str">
        <f t="shared" si="49"/>
        <v/>
      </c>
      <c r="O47" s="331" t="str">
        <f t="shared" si="50"/>
        <v/>
      </c>
      <c r="P47" s="335" t="str">
        <f t="shared" si="51"/>
        <v/>
      </c>
      <c r="Q47" s="351"/>
      <c r="R47" s="370" t="str">
        <f t="shared" si="52"/>
        <v/>
      </c>
      <c r="S47" s="361"/>
      <c r="T47" s="311"/>
      <c r="U47" s="312"/>
    </row>
    <row r="48" spans="1:21" s="313" customFormat="1" ht="13.05" customHeight="1">
      <c r="A48" s="314"/>
      <c r="B48" s="315"/>
      <c r="C48" s="315"/>
      <c r="D48" s="316"/>
      <c r="E48" s="331" t="str">
        <f t="shared" si="40"/>
        <v/>
      </c>
      <c r="F48" s="317" t="str">
        <f t="shared" si="41"/>
        <v/>
      </c>
      <c r="G48" s="331" t="str">
        <f t="shared" si="42"/>
        <v/>
      </c>
      <c r="H48" s="317" t="str">
        <f t="shared" si="43"/>
        <v/>
      </c>
      <c r="I48" s="331" t="str">
        <f t="shared" si="44"/>
        <v/>
      </c>
      <c r="J48" s="317" t="str">
        <f t="shared" si="45"/>
        <v/>
      </c>
      <c r="K48" s="331" t="str">
        <f t="shared" si="46"/>
        <v/>
      </c>
      <c r="L48" s="317" t="str">
        <f t="shared" si="47"/>
        <v/>
      </c>
      <c r="M48" s="331" t="str">
        <f t="shared" si="48"/>
        <v/>
      </c>
      <c r="N48" s="331" t="str">
        <f t="shared" si="49"/>
        <v/>
      </c>
      <c r="O48" s="331" t="str">
        <f t="shared" si="50"/>
        <v/>
      </c>
      <c r="P48" s="335" t="str">
        <f t="shared" si="51"/>
        <v/>
      </c>
      <c r="Q48" s="351"/>
      <c r="R48" s="370" t="str">
        <f t="shared" si="52"/>
        <v/>
      </c>
      <c r="S48" s="361"/>
      <c r="T48" s="311"/>
      <c r="U48" s="312"/>
    </row>
    <row r="49" spans="1:21" s="313" customFormat="1" ht="13.05" customHeight="1" thickBot="1">
      <c r="A49" s="321"/>
      <c r="B49" s="322"/>
      <c r="C49" s="322"/>
      <c r="D49" s="323"/>
      <c r="E49" s="332" t="str">
        <f t="shared" si="40"/>
        <v/>
      </c>
      <c r="F49" s="324" t="str">
        <f t="shared" si="41"/>
        <v/>
      </c>
      <c r="G49" s="332" t="str">
        <f t="shared" si="42"/>
        <v/>
      </c>
      <c r="H49" s="324" t="str">
        <f t="shared" si="43"/>
        <v/>
      </c>
      <c r="I49" s="332" t="str">
        <f t="shared" si="44"/>
        <v/>
      </c>
      <c r="J49" s="324" t="str">
        <f t="shared" si="45"/>
        <v/>
      </c>
      <c r="K49" s="332" t="str">
        <f t="shared" si="46"/>
        <v/>
      </c>
      <c r="L49" s="324" t="str">
        <f t="shared" si="47"/>
        <v/>
      </c>
      <c r="M49" s="332" t="str">
        <f t="shared" si="48"/>
        <v/>
      </c>
      <c r="N49" s="332" t="str">
        <f t="shared" si="49"/>
        <v/>
      </c>
      <c r="O49" s="332" t="str">
        <f t="shared" si="50"/>
        <v/>
      </c>
      <c r="P49" s="336" t="str">
        <f t="shared" si="51"/>
        <v/>
      </c>
      <c r="Q49" s="352"/>
      <c r="R49" s="371" t="str">
        <f t="shared" si="52"/>
        <v/>
      </c>
      <c r="S49" s="362"/>
      <c r="T49" s="311"/>
      <c r="U49" s="312"/>
    </row>
    <row r="50" spans="1:21" s="245" customFormat="1" ht="20.100000000000001" customHeight="1">
      <c r="A50" s="943" t="s">
        <v>512</v>
      </c>
      <c r="B50" s="944"/>
      <c r="C50" s="944"/>
      <c r="D50" s="944"/>
      <c r="E50" s="944"/>
      <c r="F50" s="944"/>
      <c r="G50" s="944"/>
      <c r="H50" s="944"/>
      <c r="I50" s="944"/>
      <c r="J50" s="944"/>
      <c r="K50" s="944"/>
      <c r="L50" s="944"/>
      <c r="M50" s="944"/>
      <c r="N50" s="944"/>
      <c r="O50" s="944"/>
      <c r="P50" s="944"/>
      <c r="Q50" s="944"/>
      <c r="R50" s="944"/>
      <c r="S50" s="945"/>
      <c r="T50" s="243"/>
      <c r="U50" s="273"/>
    </row>
    <row r="51" spans="1:21" s="313" customFormat="1" ht="13.05" customHeight="1">
      <c r="A51" s="307"/>
      <c r="B51" s="308"/>
      <c r="C51" s="308"/>
      <c r="D51" s="309"/>
      <c r="E51" s="330" t="str">
        <f t="shared" ref="E51:E57" si="53">IF($A51="","",VLOOKUP($A51,licbarque97,3))</f>
        <v/>
      </c>
      <c r="F51" s="310" t="str">
        <f t="shared" ref="F51:F57" si="54">IF($A51="","",VLOOKUP($A51,licbarque97,6))</f>
        <v/>
      </c>
      <c r="G51" s="330" t="str">
        <f t="shared" ref="G51:G57" si="55">IF($B51="","",VLOOKUP($B51,licbarque97,3))</f>
        <v/>
      </c>
      <c r="H51" s="310" t="str">
        <f t="shared" ref="H51:H57" si="56">IF($B51="","",VLOOKUP($B51,licbarque97,6))</f>
        <v/>
      </c>
      <c r="I51" s="330" t="str">
        <f t="shared" ref="I51:I57" si="57">IF($C51="","",VLOOKUP($C51,licbarque97,3))</f>
        <v/>
      </c>
      <c r="J51" s="310" t="str">
        <f t="shared" ref="J51:J57" si="58">IF($C51="","",VLOOKUP($C51,licbarque97,6))</f>
        <v/>
      </c>
      <c r="K51" s="330" t="str">
        <f t="shared" ref="K51:K57" si="59">IF($D51="","",VLOOKUP($D51,licbarque97,3))</f>
        <v/>
      </c>
      <c r="L51" s="310" t="str">
        <f t="shared" ref="L51:L57" si="60">IF($D51="","",VLOOKUP($D51,licbarque97,6))</f>
        <v/>
      </c>
      <c r="M51" s="330" t="str">
        <f t="shared" ref="M51:M57" si="61">IF(A51="","",VLOOKUP(A51,licbarque97,5))</f>
        <v/>
      </c>
      <c r="N51" s="330" t="str">
        <f t="shared" ref="N51:N57" si="62">IF($B51="","",VLOOKUP($B51,licbarque97,5))</f>
        <v/>
      </c>
      <c r="O51" s="330" t="str">
        <f t="shared" ref="O51:O57" si="63">IF($C51="","",VLOOKUP($C51,licbarque97,5))</f>
        <v/>
      </c>
      <c r="P51" s="334" t="str">
        <f t="shared" ref="P51:P57" si="64">IF($D51="","",VLOOKUP($D51,licbarque97,5))</f>
        <v/>
      </c>
      <c r="Q51" s="350"/>
      <c r="R51" s="369" t="str">
        <f>IF($Q51="","",RANK($Q51,$Q$51:$Q$57))</f>
        <v/>
      </c>
      <c r="S51" s="359"/>
      <c r="T51" s="311"/>
      <c r="U51" s="312"/>
    </row>
    <row r="52" spans="1:21" s="313" customFormat="1" ht="13.05" customHeight="1">
      <c r="A52" s="314"/>
      <c r="B52" s="315"/>
      <c r="C52" s="315"/>
      <c r="D52" s="316"/>
      <c r="E52" s="331" t="str">
        <f t="shared" si="53"/>
        <v/>
      </c>
      <c r="F52" s="317" t="str">
        <f t="shared" si="54"/>
        <v/>
      </c>
      <c r="G52" s="331" t="str">
        <f t="shared" si="55"/>
        <v/>
      </c>
      <c r="H52" s="317" t="str">
        <f t="shared" si="56"/>
        <v/>
      </c>
      <c r="I52" s="331" t="str">
        <f t="shared" si="57"/>
        <v/>
      </c>
      <c r="J52" s="317" t="str">
        <f t="shared" si="58"/>
        <v/>
      </c>
      <c r="K52" s="331" t="str">
        <f t="shared" si="59"/>
        <v/>
      </c>
      <c r="L52" s="317" t="str">
        <f t="shared" si="60"/>
        <v/>
      </c>
      <c r="M52" s="331" t="str">
        <f t="shared" si="61"/>
        <v/>
      </c>
      <c r="N52" s="331" t="str">
        <f t="shared" si="62"/>
        <v/>
      </c>
      <c r="O52" s="331" t="str">
        <f t="shared" si="63"/>
        <v/>
      </c>
      <c r="P52" s="335" t="str">
        <f t="shared" si="64"/>
        <v/>
      </c>
      <c r="Q52" s="351"/>
      <c r="R52" s="370" t="str">
        <f t="shared" ref="R52:R57" si="65">IF($Q52="","",RANK($Q52,$Q$51:$Q$57))</f>
        <v/>
      </c>
      <c r="S52" s="361"/>
      <c r="T52" s="311"/>
      <c r="U52" s="312"/>
    </row>
    <row r="53" spans="1:21" s="313" customFormat="1" ht="13.05" customHeight="1">
      <c r="A53" s="314"/>
      <c r="B53" s="315"/>
      <c r="C53" s="315"/>
      <c r="D53" s="316"/>
      <c r="E53" s="331" t="str">
        <f t="shared" si="53"/>
        <v/>
      </c>
      <c r="F53" s="317" t="str">
        <f t="shared" si="54"/>
        <v/>
      </c>
      <c r="G53" s="331" t="str">
        <f t="shared" si="55"/>
        <v/>
      </c>
      <c r="H53" s="317" t="str">
        <f t="shared" si="56"/>
        <v/>
      </c>
      <c r="I53" s="331" t="str">
        <f t="shared" si="57"/>
        <v/>
      </c>
      <c r="J53" s="317" t="str">
        <f t="shared" si="58"/>
        <v/>
      </c>
      <c r="K53" s="331" t="str">
        <f t="shared" si="59"/>
        <v/>
      </c>
      <c r="L53" s="317" t="str">
        <f t="shared" si="60"/>
        <v/>
      </c>
      <c r="M53" s="331" t="str">
        <f t="shared" si="61"/>
        <v/>
      </c>
      <c r="N53" s="331" t="str">
        <f t="shared" si="62"/>
        <v/>
      </c>
      <c r="O53" s="331" t="str">
        <f t="shared" si="63"/>
        <v/>
      </c>
      <c r="P53" s="335" t="str">
        <f t="shared" si="64"/>
        <v/>
      </c>
      <c r="Q53" s="351"/>
      <c r="R53" s="370" t="str">
        <f t="shared" si="65"/>
        <v/>
      </c>
      <c r="S53" s="361"/>
      <c r="T53" s="311"/>
      <c r="U53" s="312"/>
    </row>
    <row r="54" spans="1:21" s="313" customFormat="1" ht="13.05" customHeight="1">
      <c r="A54" s="314"/>
      <c r="B54" s="315"/>
      <c r="C54" s="315"/>
      <c r="D54" s="316"/>
      <c r="E54" s="331" t="str">
        <f t="shared" si="53"/>
        <v/>
      </c>
      <c r="F54" s="317" t="str">
        <f t="shared" si="54"/>
        <v/>
      </c>
      <c r="G54" s="331" t="str">
        <f t="shared" si="55"/>
        <v/>
      </c>
      <c r="H54" s="317" t="str">
        <f t="shared" si="56"/>
        <v/>
      </c>
      <c r="I54" s="331" t="str">
        <f t="shared" si="57"/>
        <v/>
      </c>
      <c r="J54" s="317" t="str">
        <f t="shared" si="58"/>
        <v/>
      </c>
      <c r="K54" s="331" t="str">
        <f t="shared" si="59"/>
        <v/>
      </c>
      <c r="L54" s="317" t="str">
        <f t="shared" si="60"/>
        <v/>
      </c>
      <c r="M54" s="331" t="str">
        <f t="shared" si="61"/>
        <v/>
      </c>
      <c r="N54" s="331" t="str">
        <f t="shared" si="62"/>
        <v/>
      </c>
      <c r="O54" s="331" t="str">
        <f t="shared" si="63"/>
        <v/>
      </c>
      <c r="P54" s="335" t="str">
        <f t="shared" si="64"/>
        <v/>
      </c>
      <c r="Q54" s="351"/>
      <c r="R54" s="370" t="str">
        <f t="shared" si="65"/>
        <v/>
      </c>
      <c r="S54" s="361"/>
      <c r="T54" s="311"/>
      <c r="U54" s="312"/>
    </row>
    <row r="55" spans="1:21" s="313" customFormat="1" ht="13.05" customHeight="1">
      <c r="A55" s="314"/>
      <c r="B55" s="315"/>
      <c r="C55" s="315"/>
      <c r="D55" s="316"/>
      <c r="E55" s="331" t="str">
        <f t="shared" si="53"/>
        <v/>
      </c>
      <c r="F55" s="317" t="str">
        <f t="shared" si="54"/>
        <v/>
      </c>
      <c r="G55" s="331" t="str">
        <f t="shared" si="55"/>
        <v/>
      </c>
      <c r="H55" s="317" t="str">
        <f t="shared" si="56"/>
        <v/>
      </c>
      <c r="I55" s="331" t="str">
        <f t="shared" si="57"/>
        <v/>
      </c>
      <c r="J55" s="317" t="str">
        <f t="shared" si="58"/>
        <v/>
      </c>
      <c r="K55" s="331" t="str">
        <f t="shared" si="59"/>
        <v/>
      </c>
      <c r="L55" s="317" t="str">
        <f t="shared" si="60"/>
        <v/>
      </c>
      <c r="M55" s="331" t="str">
        <f t="shared" si="61"/>
        <v/>
      </c>
      <c r="N55" s="331" t="str">
        <f t="shared" si="62"/>
        <v/>
      </c>
      <c r="O55" s="331" t="str">
        <f t="shared" si="63"/>
        <v/>
      </c>
      <c r="P55" s="335" t="str">
        <f t="shared" si="64"/>
        <v/>
      </c>
      <c r="Q55" s="351"/>
      <c r="R55" s="370" t="str">
        <f t="shared" si="65"/>
        <v/>
      </c>
      <c r="S55" s="361"/>
      <c r="T55" s="311"/>
      <c r="U55" s="312"/>
    </row>
    <row r="56" spans="1:21" s="313" customFormat="1" ht="13.05" customHeight="1">
      <c r="A56" s="314"/>
      <c r="B56" s="315"/>
      <c r="C56" s="315"/>
      <c r="D56" s="316"/>
      <c r="E56" s="331" t="str">
        <f t="shared" si="53"/>
        <v/>
      </c>
      <c r="F56" s="317" t="str">
        <f t="shared" si="54"/>
        <v/>
      </c>
      <c r="G56" s="331" t="str">
        <f t="shared" si="55"/>
        <v/>
      </c>
      <c r="H56" s="317" t="str">
        <f t="shared" si="56"/>
        <v/>
      </c>
      <c r="I56" s="331" t="str">
        <f t="shared" si="57"/>
        <v/>
      </c>
      <c r="J56" s="317" t="str">
        <f t="shared" si="58"/>
        <v/>
      </c>
      <c r="K56" s="331" t="str">
        <f t="shared" si="59"/>
        <v/>
      </c>
      <c r="L56" s="317" t="str">
        <f t="shared" si="60"/>
        <v/>
      </c>
      <c r="M56" s="331" t="str">
        <f t="shared" si="61"/>
        <v/>
      </c>
      <c r="N56" s="331" t="str">
        <f t="shared" si="62"/>
        <v/>
      </c>
      <c r="O56" s="331" t="str">
        <f t="shared" si="63"/>
        <v/>
      </c>
      <c r="P56" s="335" t="str">
        <f t="shared" si="64"/>
        <v/>
      </c>
      <c r="Q56" s="351"/>
      <c r="R56" s="370" t="str">
        <f t="shared" si="65"/>
        <v/>
      </c>
      <c r="S56" s="361"/>
      <c r="T56" s="311"/>
      <c r="U56" s="312"/>
    </row>
    <row r="57" spans="1:21" s="313" customFormat="1" ht="13.05" customHeight="1" thickBot="1">
      <c r="A57" s="321"/>
      <c r="B57" s="322"/>
      <c r="C57" s="322"/>
      <c r="D57" s="323"/>
      <c r="E57" s="332" t="str">
        <f t="shared" si="53"/>
        <v/>
      </c>
      <c r="F57" s="324" t="str">
        <f t="shared" si="54"/>
        <v/>
      </c>
      <c r="G57" s="332" t="str">
        <f t="shared" si="55"/>
        <v/>
      </c>
      <c r="H57" s="324" t="str">
        <f t="shared" si="56"/>
        <v/>
      </c>
      <c r="I57" s="332" t="str">
        <f t="shared" si="57"/>
        <v/>
      </c>
      <c r="J57" s="324" t="str">
        <f t="shared" si="58"/>
        <v/>
      </c>
      <c r="K57" s="332" t="str">
        <f t="shared" si="59"/>
        <v/>
      </c>
      <c r="L57" s="324" t="str">
        <f t="shared" si="60"/>
        <v/>
      </c>
      <c r="M57" s="332" t="str">
        <f t="shared" si="61"/>
        <v/>
      </c>
      <c r="N57" s="332" t="str">
        <f t="shared" si="62"/>
        <v/>
      </c>
      <c r="O57" s="332" t="str">
        <f t="shared" si="63"/>
        <v/>
      </c>
      <c r="P57" s="336" t="str">
        <f t="shared" si="64"/>
        <v/>
      </c>
      <c r="Q57" s="352"/>
      <c r="R57" s="371" t="str">
        <f t="shared" si="65"/>
        <v/>
      </c>
      <c r="S57" s="362"/>
      <c r="T57" s="311"/>
      <c r="U57" s="312"/>
    </row>
    <row r="58" spans="1:21" s="245" customFormat="1" ht="19.5" customHeight="1">
      <c r="A58" s="943" t="s">
        <v>513</v>
      </c>
      <c r="B58" s="944"/>
      <c r="C58" s="944"/>
      <c r="D58" s="944"/>
      <c r="E58" s="944"/>
      <c r="F58" s="944"/>
      <c r="G58" s="944"/>
      <c r="H58" s="944"/>
      <c r="I58" s="944"/>
      <c r="J58" s="944"/>
      <c r="K58" s="944"/>
      <c r="L58" s="944"/>
      <c r="M58" s="944"/>
      <c r="N58" s="944"/>
      <c r="O58" s="944"/>
      <c r="P58" s="944"/>
      <c r="Q58" s="944"/>
      <c r="R58" s="944"/>
      <c r="S58" s="945"/>
      <c r="T58" s="243"/>
      <c r="U58" s="273"/>
    </row>
    <row r="59" spans="1:21" s="313" customFormat="1" ht="13.05" customHeight="1">
      <c r="A59" s="327"/>
      <c r="B59" s="328"/>
      <c r="C59" s="328"/>
      <c r="D59" s="310"/>
      <c r="E59" s="330" t="str">
        <f t="shared" ref="E59:E72" si="66">IF($A59="","",VLOOKUP($A59,licbarque97,3))</f>
        <v/>
      </c>
      <c r="F59" s="310" t="str">
        <f t="shared" ref="F59:F72" si="67">IF($A59="","",VLOOKUP($A59,licbarque97,6))</f>
        <v/>
      </c>
      <c r="G59" s="330" t="str">
        <f t="shared" ref="G59:G72" si="68">IF($B59="","",VLOOKUP($B59,licbarque97,3))</f>
        <v/>
      </c>
      <c r="H59" s="310" t="str">
        <f t="shared" ref="H59:H72" si="69">IF($B59="","",VLOOKUP($B59,licbarque97,6))</f>
        <v/>
      </c>
      <c r="I59" s="330" t="str">
        <f t="shared" ref="I59:I72" si="70">IF($C59="","",VLOOKUP($C59,licbarque97,3))</f>
        <v/>
      </c>
      <c r="J59" s="310" t="str">
        <f t="shared" ref="J59:J72" si="71">IF($C59="","",VLOOKUP($C59,licbarque97,6))</f>
        <v/>
      </c>
      <c r="K59" s="330" t="str">
        <f t="shared" ref="K59:K72" si="72">IF($D59="","",VLOOKUP($D59,licbarque97,3))</f>
        <v/>
      </c>
      <c r="L59" s="310" t="str">
        <f t="shared" ref="L59:L72" si="73">IF($D59="","",VLOOKUP($D59,licbarque97,6))</f>
        <v/>
      </c>
      <c r="M59" s="330" t="str">
        <f t="shared" ref="M59:M72" si="74">IF(A59="","",VLOOKUP(A59,licbarque97,5))</f>
        <v/>
      </c>
      <c r="N59" s="330" t="str">
        <f t="shared" ref="N59:N72" si="75">IF($B59="","",VLOOKUP($B59,licbarque97,5))</f>
        <v/>
      </c>
      <c r="O59" s="330" t="str">
        <f t="shared" ref="O59:O72" si="76">IF($C59="","",VLOOKUP($C59,licbarque97,5))</f>
        <v/>
      </c>
      <c r="P59" s="334" t="str">
        <f t="shared" ref="P59:P72" si="77">IF($D59="","",VLOOKUP($D59,licbarque97,5))</f>
        <v/>
      </c>
      <c r="Q59" s="350"/>
      <c r="R59" s="369" t="str">
        <f>IF($Q59="","",RANK($Q59,$Q$59:$Q$72))</f>
        <v/>
      </c>
      <c r="S59" s="364"/>
      <c r="T59" s="311"/>
      <c r="U59" s="312"/>
    </row>
    <row r="60" spans="1:21" s="313" customFormat="1" ht="13.05" customHeight="1">
      <c r="A60" s="314"/>
      <c r="B60" s="315"/>
      <c r="C60" s="315"/>
      <c r="D60" s="316"/>
      <c r="E60" s="331" t="str">
        <f t="shared" si="66"/>
        <v/>
      </c>
      <c r="F60" s="317" t="str">
        <f t="shared" si="67"/>
        <v/>
      </c>
      <c r="G60" s="331" t="str">
        <f t="shared" si="68"/>
        <v/>
      </c>
      <c r="H60" s="317" t="str">
        <f t="shared" si="69"/>
        <v/>
      </c>
      <c r="I60" s="331" t="str">
        <f t="shared" si="70"/>
        <v/>
      </c>
      <c r="J60" s="317" t="str">
        <f t="shared" si="71"/>
        <v/>
      </c>
      <c r="K60" s="331" t="str">
        <f t="shared" si="72"/>
        <v/>
      </c>
      <c r="L60" s="317" t="str">
        <f t="shared" si="73"/>
        <v/>
      </c>
      <c r="M60" s="331" t="str">
        <f t="shared" si="74"/>
        <v/>
      </c>
      <c r="N60" s="331" t="str">
        <f t="shared" si="75"/>
        <v/>
      </c>
      <c r="O60" s="331" t="str">
        <f t="shared" si="76"/>
        <v/>
      </c>
      <c r="P60" s="335" t="str">
        <f t="shared" si="77"/>
        <v/>
      </c>
      <c r="Q60" s="351"/>
      <c r="R60" s="370" t="str">
        <f t="shared" ref="R60:R72" si="78">IF($Q60="","",RANK($Q60,$Q$59:$Q$72))</f>
        <v/>
      </c>
      <c r="S60" s="361"/>
      <c r="T60" s="311"/>
      <c r="U60" s="312"/>
    </row>
    <row r="61" spans="1:21" s="313" customFormat="1" ht="13.05" customHeight="1">
      <c r="A61" s="314"/>
      <c r="B61" s="315"/>
      <c r="C61" s="315"/>
      <c r="D61" s="316"/>
      <c r="E61" s="331" t="str">
        <f t="shared" si="66"/>
        <v/>
      </c>
      <c r="F61" s="317" t="str">
        <f t="shared" si="67"/>
        <v/>
      </c>
      <c r="G61" s="331" t="str">
        <f t="shared" si="68"/>
        <v/>
      </c>
      <c r="H61" s="317" t="str">
        <f t="shared" si="69"/>
        <v/>
      </c>
      <c r="I61" s="331" t="str">
        <f t="shared" si="70"/>
        <v/>
      </c>
      <c r="J61" s="317" t="str">
        <f t="shared" si="71"/>
        <v/>
      </c>
      <c r="K61" s="331" t="str">
        <f t="shared" si="72"/>
        <v/>
      </c>
      <c r="L61" s="317" t="str">
        <f t="shared" si="73"/>
        <v/>
      </c>
      <c r="M61" s="331" t="str">
        <f t="shared" si="74"/>
        <v/>
      </c>
      <c r="N61" s="331" t="str">
        <f t="shared" si="75"/>
        <v/>
      </c>
      <c r="O61" s="331" t="str">
        <f t="shared" si="76"/>
        <v/>
      </c>
      <c r="P61" s="335" t="str">
        <f t="shared" si="77"/>
        <v/>
      </c>
      <c r="Q61" s="351"/>
      <c r="R61" s="370" t="str">
        <f t="shared" si="78"/>
        <v/>
      </c>
      <c r="S61" s="361"/>
      <c r="T61" s="311"/>
      <c r="U61" s="312"/>
    </row>
    <row r="62" spans="1:21" s="313" customFormat="1" ht="13.05" customHeight="1">
      <c r="A62" s="314"/>
      <c r="B62" s="315"/>
      <c r="C62" s="315"/>
      <c r="D62" s="316"/>
      <c r="E62" s="331" t="str">
        <f t="shared" si="66"/>
        <v/>
      </c>
      <c r="F62" s="317" t="str">
        <f t="shared" si="67"/>
        <v/>
      </c>
      <c r="G62" s="331" t="str">
        <f t="shared" si="68"/>
        <v/>
      </c>
      <c r="H62" s="317" t="str">
        <f t="shared" si="69"/>
        <v/>
      </c>
      <c r="I62" s="331" t="str">
        <f t="shared" si="70"/>
        <v/>
      </c>
      <c r="J62" s="317" t="str">
        <f t="shared" si="71"/>
        <v/>
      </c>
      <c r="K62" s="331" t="str">
        <f t="shared" si="72"/>
        <v/>
      </c>
      <c r="L62" s="317" t="str">
        <f t="shared" si="73"/>
        <v/>
      </c>
      <c r="M62" s="331" t="str">
        <f t="shared" si="74"/>
        <v/>
      </c>
      <c r="N62" s="331" t="str">
        <f t="shared" si="75"/>
        <v/>
      </c>
      <c r="O62" s="331" t="str">
        <f t="shared" si="76"/>
        <v/>
      </c>
      <c r="P62" s="335" t="str">
        <f t="shared" si="77"/>
        <v/>
      </c>
      <c r="Q62" s="351"/>
      <c r="R62" s="370" t="str">
        <f t="shared" si="78"/>
        <v/>
      </c>
      <c r="S62" s="361"/>
      <c r="T62" s="311"/>
      <c r="U62" s="312"/>
    </row>
    <row r="63" spans="1:21" s="313" customFormat="1" ht="13.05" customHeight="1">
      <c r="A63" s="314"/>
      <c r="B63" s="315"/>
      <c r="C63" s="315"/>
      <c r="D63" s="316"/>
      <c r="E63" s="331" t="str">
        <f t="shared" si="66"/>
        <v/>
      </c>
      <c r="F63" s="317" t="str">
        <f t="shared" si="67"/>
        <v/>
      </c>
      <c r="G63" s="331" t="str">
        <f t="shared" si="68"/>
        <v/>
      </c>
      <c r="H63" s="317" t="str">
        <f t="shared" si="69"/>
        <v/>
      </c>
      <c r="I63" s="331" t="str">
        <f t="shared" si="70"/>
        <v/>
      </c>
      <c r="J63" s="317" t="str">
        <f t="shared" si="71"/>
        <v/>
      </c>
      <c r="K63" s="331" t="str">
        <f t="shared" si="72"/>
        <v/>
      </c>
      <c r="L63" s="317" t="str">
        <f t="shared" si="73"/>
        <v/>
      </c>
      <c r="M63" s="331" t="str">
        <f t="shared" si="74"/>
        <v/>
      </c>
      <c r="N63" s="331" t="str">
        <f t="shared" si="75"/>
        <v/>
      </c>
      <c r="O63" s="331" t="str">
        <f t="shared" si="76"/>
        <v/>
      </c>
      <c r="P63" s="335" t="str">
        <f t="shared" si="77"/>
        <v/>
      </c>
      <c r="Q63" s="351"/>
      <c r="R63" s="370" t="str">
        <f t="shared" si="78"/>
        <v/>
      </c>
      <c r="S63" s="361"/>
      <c r="T63" s="311"/>
      <c r="U63" s="312"/>
    </row>
    <row r="64" spans="1:21" s="313" customFormat="1" ht="13.05" customHeight="1">
      <c r="A64" s="314"/>
      <c r="B64" s="315"/>
      <c r="C64" s="315"/>
      <c r="D64" s="316"/>
      <c r="E64" s="331" t="str">
        <f t="shared" si="66"/>
        <v/>
      </c>
      <c r="F64" s="317" t="str">
        <f t="shared" si="67"/>
        <v/>
      </c>
      <c r="G64" s="331" t="str">
        <f t="shared" si="68"/>
        <v/>
      </c>
      <c r="H64" s="317" t="str">
        <f t="shared" si="69"/>
        <v/>
      </c>
      <c r="I64" s="331" t="str">
        <f t="shared" si="70"/>
        <v/>
      </c>
      <c r="J64" s="317" t="str">
        <f t="shared" si="71"/>
        <v/>
      </c>
      <c r="K64" s="331" t="str">
        <f t="shared" si="72"/>
        <v/>
      </c>
      <c r="L64" s="317" t="str">
        <f t="shared" si="73"/>
        <v/>
      </c>
      <c r="M64" s="331" t="str">
        <f t="shared" si="74"/>
        <v/>
      </c>
      <c r="N64" s="331" t="str">
        <f t="shared" si="75"/>
        <v/>
      </c>
      <c r="O64" s="331" t="str">
        <f t="shared" si="76"/>
        <v/>
      </c>
      <c r="P64" s="335" t="str">
        <f t="shared" si="77"/>
        <v/>
      </c>
      <c r="Q64" s="351"/>
      <c r="R64" s="370" t="str">
        <f t="shared" si="78"/>
        <v/>
      </c>
      <c r="S64" s="361"/>
      <c r="T64" s="311"/>
      <c r="U64" s="312"/>
    </row>
    <row r="65" spans="1:21" s="313" customFormat="1" ht="13.05" customHeight="1">
      <c r="A65" s="314"/>
      <c r="B65" s="315"/>
      <c r="C65" s="315"/>
      <c r="D65" s="316"/>
      <c r="E65" s="331" t="str">
        <f t="shared" si="66"/>
        <v/>
      </c>
      <c r="F65" s="317" t="str">
        <f t="shared" si="67"/>
        <v/>
      </c>
      <c r="G65" s="331" t="str">
        <f t="shared" si="68"/>
        <v/>
      </c>
      <c r="H65" s="317" t="str">
        <f t="shared" si="69"/>
        <v/>
      </c>
      <c r="I65" s="331" t="str">
        <f t="shared" si="70"/>
        <v/>
      </c>
      <c r="J65" s="317" t="str">
        <f t="shared" si="71"/>
        <v/>
      </c>
      <c r="K65" s="331" t="str">
        <f t="shared" si="72"/>
        <v/>
      </c>
      <c r="L65" s="317" t="str">
        <f t="shared" si="73"/>
        <v/>
      </c>
      <c r="M65" s="331" t="str">
        <f t="shared" si="74"/>
        <v/>
      </c>
      <c r="N65" s="331" t="str">
        <f t="shared" si="75"/>
        <v/>
      </c>
      <c r="O65" s="331" t="str">
        <f t="shared" si="76"/>
        <v/>
      </c>
      <c r="P65" s="335" t="str">
        <f t="shared" si="77"/>
        <v/>
      </c>
      <c r="Q65" s="351"/>
      <c r="R65" s="370" t="str">
        <f t="shared" si="78"/>
        <v/>
      </c>
      <c r="S65" s="361"/>
      <c r="T65" s="311"/>
      <c r="U65" s="312"/>
    </row>
    <row r="66" spans="1:21" s="313" customFormat="1" ht="13.05" customHeight="1">
      <c r="A66" s="314"/>
      <c r="B66" s="315"/>
      <c r="C66" s="315"/>
      <c r="D66" s="316"/>
      <c r="E66" s="331" t="str">
        <f t="shared" si="66"/>
        <v/>
      </c>
      <c r="F66" s="317" t="str">
        <f t="shared" si="67"/>
        <v/>
      </c>
      <c r="G66" s="331" t="str">
        <f t="shared" si="68"/>
        <v/>
      </c>
      <c r="H66" s="317" t="str">
        <f t="shared" si="69"/>
        <v/>
      </c>
      <c r="I66" s="331" t="str">
        <f t="shared" si="70"/>
        <v/>
      </c>
      <c r="J66" s="317" t="str">
        <f t="shared" si="71"/>
        <v/>
      </c>
      <c r="K66" s="331" t="str">
        <f t="shared" si="72"/>
        <v/>
      </c>
      <c r="L66" s="317" t="str">
        <f t="shared" si="73"/>
        <v/>
      </c>
      <c r="M66" s="331" t="str">
        <f t="shared" si="74"/>
        <v/>
      </c>
      <c r="N66" s="331" t="str">
        <f t="shared" si="75"/>
        <v/>
      </c>
      <c r="O66" s="331" t="str">
        <f t="shared" si="76"/>
        <v/>
      </c>
      <c r="P66" s="335" t="str">
        <f t="shared" si="77"/>
        <v/>
      </c>
      <c r="Q66" s="351"/>
      <c r="R66" s="370" t="str">
        <f t="shared" si="78"/>
        <v/>
      </c>
      <c r="S66" s="361"/>
      <c r="T66" s="311"/>
      <c r="U66" s="312"/>
    </row>
    <row r="67" spans="1:21" s="313" customFormat="1" ht="13.05" customHeight="1">
      <c r="A67" s="314"/>
      <c r="B67" s="315"/>
      <c r="C67" s="315"/>
      <c r="D67" s="316"/>
      <c r="E67" s="331" t="str">
        <f t="shared" si="66"/>
        <v/>
      </c>
      <c r="F67" s="317" t="str">
        <f t="shared" si="67"/>
        <v/>
      </c>
      <c r="G67" s="331" t="str">
        <f t="shared" si="68"/>
        <v/>
      </c>
      <c r="H67" s="317" t="str">
        <f t="shared" si="69"/>
        <v/>
      </c>
      <c r="I67" s="331" t="str">
        <f t="shared" si="70"/>
        <v/>
      </c>
      <c r="J67" s="317" t="str">
        <f t="shared" si="71"/>
        <v/>
      </c>
      <c r="K67" s="331" t="str">
        <f t="shared" si="72"/>
        <v/>
      </c>
      <c r="L67" s="317" t="str">
        <f t="shared" si="73"/>
        <v/>
      </c>
      <c r="M67" s="331" t="str">
        <f t="shared" si="74"/>
        <v/>
      </c>
      <c r="N67" s="331" t="str">
        <f t="shared" si="75"/>
        <v/>
      </c>
      <c r="O67" s="331" t="str">
        <f t="shared" si="76"/>
        <v/>
      </c>
      <c r="P67" s="335" t="str">
        <f t="shared" si="77"/>
        <v/>
      </c>
      <c r="Q67" s="351"/>
      <c r="R67" s="370" t="str">
        <f t="shared" si="78"/>
        <v/>
      </c>
      <c r="S67" s="361"/>
      <c r="T67" s="311"/>
      <c r="U67" s="312"/>
    </row>
    <row r="68" spans="1:21" s="313" customFormat="1" ht="13.05" customHeight="1">
      <c r="A68" s="314"/>
      <c r="B68" s="315"/>
      <c r="C68" s="315"/>
      <c r="D68" s="316"/>
      <c r="E68" s="331" t="str">
        <f t="shared" si="66"/>
        <v/>
      </c>
      <c r="F68" s="317" t="str">
        <f t="shared" si="67"/>
        <v/>
      </c>
      <c r="G68" s="331" t="str">
        <f t="shared" si="68"/>
        <v/>
      </c>
      <c r="H68" s="317" t="str">
        <f t="shared" si="69"/>
        <v/>
      </c>
      <c r="I68" s="331" t="str">
        <f t="shared" si="70"/>
        <v/>
      </c>
      <c r="J68" s="317" t="str">
        <f t="shared" si="71"/>
        <v/>
      </c>
      <c r="K68" s="331" t="str">
        <f t="shared" si="72"/>
        <v/>
      </c>
      <c r="L68" s="317" t="str">
        <f t="shared" si="73"/>
        <v/>
      </c>
      <c r="M68" s="331" t="str">
        <f t="shared" si="74"/>
        <v/>
      </c>
      <c r="N68" s="331" t="str">
        <f t="shared" si="75"/>
        <v/>
      </c>
      <c r="O68" s="331" t="str">
        <f t="shared" si="76"/>
        <v/>
      </c>
      <c r="P68" s="335" t="str">
        <f t="shared" si="77"/>
        <v/>
      </c>
      <c r="Q68" s="351"/>
      <c r="R68" s="370" t="str">
        <f t="shared" si="78"/>
        <v/>
      </c>
      <c r="S68" s="361"/>
      <c r="T68" s="311"/>
      <c r="U68" s="312"/>
    </row>
    <row r="69" spans="1:21" s="313" customFormat="1" ht="13.05" customHeight="1">
      <c r="A69" s="314"/>
      <c r="B69" s="315"/>
      <c r="C69" s="315"/>
      <c r="D69" s="316"/>
      <c r="E69" s="331" t="str">
        <f t="shared" si="66"/>
        <v/>
      </c>
      <c r="F69" s="317" t="str">
        <f t="shared" si="67"/>
        <v/>
      </c>
      <c r="G69" s="331" t="str">
        <f t="shared" si="68"/>
        <v/>
      </c>
      <c r="H69" s="317" t="str">
        <f t="shared" si="69"/>
        <v/>
      </c>
      <c r="I69" s="331" t="str">
        <f t="shared" si="70"/>
        <v/>
      </c>
      <c r="J69" s="317" t="str">
        <f t="shared" si="71"/>
        <v/>
      </c>
      <c r="K69" s="331" t="str">
        <f t="shared" si="72"/>
        <v/>
      </c>
      <c r="L69" s="317" t="str">
        <f t="shared" si="73"/>
        <v/>
      </c>
      <c r="M69" s="331" t="str">
        <f t="shared" si="74"/>
        <v/>
      </c>
      <c r="N69" s="331" t="str">
        <f t="shared" si="75"/>
        <v/>
      </c>
      <c r="O69" s="331" t="str">
        <f t="shared" si="76"/>
        <v/>
      </c>
      <c r="P69" s="335" t="str">
        <f t="shared" si="77"/>
        <v/>
      </c>
      <c r="Q69" s="351"/>
      <c r="R69" s="370" t="str">
        <f t="shared" si="78"/>
        <v/>
      </c>
      <c r="S69" s="361"/>
      <c r="T69" s="311"/>
      <c r="U69" s="312"/>
    </row>
    <row r="70" spans="1:21" s="313" customFormat="1" ht="13.05" customHeight="1">
      <c r="A70" s="314"/>
      <c r="B70" s="315"/>
      <c r="C70" s="315"/>
      <c r="D70" s="316"/>
      <c r="E70" s="331" t="str">
        <f t="shared" si="66"/>
        <v/>
      </c>
      <c r="F70" s="317" t="str">
        <f t="shared" si="67"/>
        <v/>
      </c>
      <c r="G70" s="331" t="str">
        <f t="shared" si="68"/>
        <v/>
      </c>
      <c r="H70" s="317" t="str">
        <f t="shared" si="69"/>
        <v/>
      </c>
      <c r="I70" s="331" t="str">
        <f t="shared" si="70"/>
        <v/>
      </c>
      <c r="J70" s="317" t="str">
        <f t="shared" si="71"/>
        <v/>
      </c>
      <c r="K70" s="331" t="str">
        <f t="shared" si="72"/>
        <v/>
      </c>
      <c r="L70" s="317" t="str">
        <f t="shared" si="73"/>
        <v/>
      </c>
      <c r="M70" s="331" t="str">
        <f t="shared" si="74"/>
        <v/>
      </c>
      <c r="N70" s="331" t="str">
        <f t="shared" si="75"/>
        <v/>
      </c>
      <c r="O70" s="331" t="str">
        <f t="shared" si="76"/>
        <v/>
      </c>
      <c r="P70" s="335" t="str">
        <f t="shared" si="77"/>
        <v/>
      </c>
      <c r="Q70" s="351"/>
      <c r="R70" s="370" t="str">
        <f t="shared" si="78"/>
        <v/>
      </c>
      <c r="S70" s="363"/>
      <c r="T70" s="329"/>
      <c r="U70" s="312"/>
    </row>
    <row r="71" spans="1:21" s="313" customFormat="1" ht="13.05" customHeight="1">
      <c r="A71" s="314"/>
      <c r="B71" s="315"/>
      <c r="C71" s="315"/>
      <c r="D71" s="316"/>
      <c r="E71" s="331" t="str">
        <f t="shared" si="66"/>
        <v/>
      </c>
      <c r="F71" s="316" t="str">
        <f t="shared" si="67"/>
        <v/>
      </c>
      <c r="G71" s="331" t="str">
        <f t="shared" si="68"/>
        <v/>
      </c>
      <c r="H71" s="316" t="str">
        <f t="shared" si="69"/>
        <v/>
      </c>
      <c r="I71" s="331" t="str">
        <f t="shared" si="70"/>
        <v/>
      </c>
      <c r="J71" s="316" t="str">
        <f t="shared" si="71"/>
        <v/>
      </c>
      <c r="K71" s="331" t="str">
        <f t="shared" si="72"/>
        <v/>
      </c>
      <c r="L71" s="316" t="str">
        <f t="shared" si="73"/>
        <v/>
      </c>
      <c r="M71" s="331" t="str">
        <f t="shared" si="74"/>
        <v/>
      </c>
      <c r="N71" s="331" t="str">
        <f t="shared" si="75"/>
        <v/>
      </c>
      <c r="O71" s="331" t="str">
        <f t="shared" si="76"/>
        <v/>
      </c>
      <c r="P71" s="335" t="str">
        <f t="shared" si="77"/>
        <v/>
      </c>
      <c r="Q71" s="353"/>
      <c r="R71" s="370" t="str">
        <f t="shared" si="78"/>
        <v/>
      </c>
      <c r="S71" s="361"/>
      <c r="T71" s="311"/>
      <c r="U71" s="312"/>
    </row>
    <row r="72" spans="1:21" s="313" customFormat="1" ht="13.05" customHeight="1" thickBot="1">
      <c r="A72" s="321"/>
      <c r="B72" s="322"/>
      <c r="C72" s="322"/>
      <c r="D72" s="323"/>
      <c r="E72" s="332" t="str">
        <f t="shared" si="66"/>
        <v/>
      </c>
      <c r="F72" s="323" t="str">
        <f t="shared" si="67"/>
        <v/>
      </c>
      <c r="G72" s="332" t="str">
        <f t="shared" si="68"/>
        <v/>
      </c>
      <c r="H72" s="323" t="str">
        <f t="shared" si="69"/>
        <v/>
      </c>
      <c r="I72" s="332" t="str">
        <f t="shared" si="70"/>
        <v/>
      </c>
      <c r="J72" s="323" t="str">
        <f t="shared" si="71"/>
        <v/>
      </c>
      <c r="K72" s="332" t="str">
        <f t="shared" si="72"/>
        <v/>
      </c>
      <c r="L72" s="323" t="str">
        <f t="shared" si="73"/>
        <v/>
      </c>
      <c r="M72" s="332" t="str">
        <f t="shared" si="74"/>
        <v/>
      </c>
      <c r="N72" s="332" t="str">
        <f t="shared" si="75"/>
        <v/>
      </c>
      <c r="O72" s="332" t="str">
        <f t="shared" si="76"/>
        <v/>
      </c>
      <c r="P72" s="336" t="str">
        <f t="shared" si="77"/>
        <v/>
      </c>
      <c r="Q72" s="354"/>
      <c r="R72" s="371" t="str">
        <f t="shared" si="78"/>
        <v/>
      </c>
      <c r="S72" s="362"/>
      <c r="T72" s="311"/>
      <c r="U72" s="312"/>
    </row>
    <row r="73" spans="1:21" s="245" customFormat="1" ht="20.100000000000001" customHeight="1">
      <c r="A73" s="943" t="s">
        <v>514</v>
      </c>
      <c r="B73" s="944"/>
      <c r="C73" s="944"/>
      <c r="D73" s="944"/>
      <c r="E73" s="944"/>
      <c r="F73" s="944"/>
      <c r="G73" s="944"/>
      <c r="H73" s="944"/>
      <c r="I73" s="944"/>
      <c r="J73" s="944"/>
      <c r="K73" s="944"/>
      <c r="L73" s="944"/>
      <c r="M73" s="944"/>
      <c r="N73" s="944"/>
      <c r="O73" s="944"/>
      <c r="P73" s="944"/>
      <c r="Q73" s="944"/>
      <c r="R73" s="944"/>
      <c r="S73" s="945"/>
      <c r="T73" s="240"/>
      <c r="U73" s="273"/>
    </row>
    <row r="74" spans="1:21" s="313" customFormat="1" ht="13.05" customHeight="1">
      <c r="A74" s="307"/>
      <c r="B74" s="308"/>
      <c r="C74" s="308"/>
      <c r="D74" s="309"/>
      <c r="E74" s="330" t="str">
        <f t="shared" ref="E74:E87" si="79">IF($A74="","",VLOOKUP($A74,licbarque97,3))</f>
        <v/>
      </c>
      <c r="F74" s="310" t="str">
        <f t="shared" ref="F74:F87" si="80">IF($A74="","",VLOOKUP($A74,licbarque97,6))</f>
        <v/>
      </c>
      <c r="G74" s="330" t="str">
        <f t="shared" ref="G74:G87" si="81">IF($B74="","",VLOOKUP($B74,licbarque97,3))</f>
        <v/>
      </c>
      <c r="H74" s="310" t="str">
        <f t="shared" ref="H74:H87" si="82">IF($B74="","",VLOOKUP($B74,licbarque97,6))</f>
        <v/>
      </c>
      <c r="I74" s="330" t="str">
        <f t="shared" ref="I74:I87" si="83">IF($C74="","",VLOOKUP($C74,licbarque97,3))</f>
        <v/>
      </c>
      <c r="J74" s="310" t="str">
        <f t="shared" ref="J74:J87" si="84">IF($C74="","",VLOOKUP($C74,licbarque97,6))</f>
        <v/>
      </c>
      <c r="K74" s="330" t="str">
        <f t="shared" ref="K74:K87" si="85">IF($D74="","",VLOOKUP($D74,licbarque97,3))</f>
        <v/>
      </c>
      <c r="L74" s="310" t="str">
        <f t="shared" ref="L74:L87" si="86">IF($D74="","",VLOOKUP($D74,licbarque97,6))</f>
        <v/>
      </c>
      <c r="M74" s="330" t="str">
        <f t="shared" ref="M74:M87" si="87">IF(A74="","",VLOOKUP(A74,licbarque97,5))</f>
        <v/>
      </c>
      <c r="N74" s="330" t="str">
        <f t="shared" ref="N74:N87" si="88">IF($B74="","",VLOOKUP($B74,licbarque97,5))</f>
        <v/>
      </c>
      <c r="O74" s="330" t="str">
        <f t="shared" ref="O74:O87" si="89">IF($C74="","",VLOOKUP($C74,licbarque97,5))</f>
        <v/>
      </c>
      <c r="P74" s="334" t="str">
        <f t="shared" ref="P74:P87" si="90">IF($D74="","",VLOOKUP($D74,licbarque97,5))</f>
        <v/>
      </c>
      <c r="Q74" s="350"/>
      <c r="R74" s="369" t="str">
        <f>IF($Q74="","",RANK($Q74,$Q$74:$Q$87))</f>
        <v/>
      </c>
      <c r="S74" s="359"/>
      <c r="T74" s="311"/>
      <c r="U74" s="312"/>
    </row>
    <row r="75" spans="1:21" s="313" customFormat="1" ht="13.05" customHeight="1">
      <c r="A75" s="314"/>
      <c r="B75" s="315"/>
      <c r="C75" s="315"/>
      <c r="D75" s="316"/>
      <c r="E75" s="331" t="str">
        <f t="shared" si="79"/>
        <v/>
      </c>
      <c r="F75" s="317" t="str">
        <f t="shared" si="80"/>
        <v/>
      </c>
      <c r="G75" s="331" t="str">
        <f t="shared" si="81"/>
        <v/>
      </c>
      <c r="H75" s="317" t="str">
        <f t="shared" si="82"/>
        <v/>
      </c>
      <c r="I75" s="331" t="str">
        <f t="shared" si="83"/>
        <v/>
      </c>
      <c r="J75" s="317" t="str">
        <f t="shared" si="84"/>
        <v/>
      </c>
      <c r="K75" s="331" t="str">
        <f t="shared" si="85"/>
        <v/>
      </c>
      <c r="L75" s="317" t="str">
        <f t="shared" si="86"/>
        <v/>
      </c>
      <c r="M75" s="331" t="str">
        <f t="shared" si="87"/>
        <v/>
      </c>
      <c r="N75" s="331" t="str">
        <f t="shared" si="88"/>
        <v/>
      </c>
      <c r="O75" s="331" t="str">
        <f t="shared" si="89"/>
        <v/>
      </c>
      <c r="P75" s="335" t="str">
        <f t="shared" si="90"/>
        <v/>
      </c>
      <c r="Q75" s="351"/>
      <c r="R75" s="370" t="str">
        <f t="shared" ref="R75:R87" si="91">IF($Q75="","",RANK($Q75,$Q$74:$Q$87))</f>
        <v/>
      </c>
      <c r="S75" s="361"/>
      <c r="T75" s="311"/>
      <c r="U75" s="312"/>
    </row>
    <row r="76" spans="1:21" s="313" customFormat="1" ht="13.05" customHeight="1">
      <c r="A76" s="314"/>
      <c r="B76" s="315"/>
      <c r="C76" s="315"/>
      <c r="D76" s="316"/>
      <c r="E76" s="331" t="str">
        <f t="shared" si="79"/>
        <v/>
      </c>
      <c r="F76" s="317" t="str">
        <f t="shared" si="80"/>
        <v/>
      </c>
      <c r="G76" s="331" t="str">
        <f t="shared" si="81"/>
        <v/>
      </c>
      <c r="H76" s="317" t="str">
        <f t="shared" si="82"/>
        <v/>
      </c>
      <c r="I76" s="331" t="str">
        <f t="shared" si="83"/>
        <v/>
      </c>
      <c r="J76" s="317" t="str">
        <f t="shared" si="84"/>
        <v/>
      </c>
      <c r="K76" s="331" t="str">
        <f t="shared" si="85"/>
        <v/>
      </c>
      <c r="L76" s="317" t="str">
        <f t="shared" si="86"/>
        <v/>
      </c>
      <c r="M76" s="331" t="str">
        <f t="shared" si="87"/>
        <v/>
      </c>
      <c r="N76" s="331" t="str">
        <f t="shared" si="88"/>
        <v/>
      </c>
      <c r="O76" s="331" t="str">
        <f t="shared" si="89"/>
        <v/>
      </c>
      <c r="P76" s="335" t="str">
        <f t="shared" si="90"/>
        <v/>
      </c>
      <c r="Q76" s="351"/>
      <c r="R76" s="370" t="str">
        <f t="shared" si="91"/>
        <v/>
      </c>
      <c r="S76" s="361"/>
      <c r="T76" s="311"/>
      <c r="U76" s="312"/>
    </row>
    <row r="77" spans="1:21" s="313" customFormat="1" ht="13.05" customHeight="1">
      <c r="A77" s="314"/>
      <c r="B77" s="315"/>
      <c r="C77" s="315"/>
      <c r="D77" s="316"/>
      <c r="E77" s="331" t="str">
        <f t="shared" si="79"/>
        <v/>
      </c>
      <c r="F77" s="317" t="str">
        <f t="shared" si="80"/>
        <v/>
      </c>
      <c r="G77" s="331" t="str">
        <f t="shared" si="81"/>
        <v/>
      </c>
      <c r="H77" s="317" t="str">
        <f t="shared" si="82"/>
        <v/>
      </c>
      <c r="I77" s="331" t="str">
        <f t="shared" si="83"/>
        <v/>
      </c>
      <c r="J77" s="317" t="str">
        <f t="shared" si="84"/>
        <v/>
      </c>
      <c r="K77" s="331" t="str">
        <f t="shared" si="85"/>
        <v/>
      </c>
      <c r="L77" s="317" t="str">
        <f t="shared" si="86"/>
        <v/>
      </c>
      <c r="M77" s="331" t="str">
        <f t="shared" si="87"/>
        <v/>
      </c>
      <c r="N77" s="331" t="str">
        <f t="shared" si="88"/>
        <v/>
      </c>
      <c r="O77" s="331" t="str">
        <f t="shared" si="89"/>
        <v/>
      </c>
      <c r="P77" s="335" t="str">
        <f t="shared" si="90"/>
        <v/>
      </c>
      <c r="Q77" s="351"/>
      <c r="R77" s="370" t="str">
        <f t="shared" si="91"/>
        <v/>
      </c>
      <c r="S77" s="361"/>
      <c r="T77" s="311"/>
      <c r="U77" s="312"/>
    </row>
    <row r="78" spans="1:21" s="313" customFormat="1" ht="13.05" customHeight="1">
      <c r="A78" s="314"/>
      <c r="B78" s="315"/>
      <c r="C78" s="315"/>
      <c r="D78" s="316"/>
      <c r="E78" s="331" t="str">
        <f t="shared" si="79"/>
        <v/>
      </c>
      <c r="F78" s="317" t="str">
        <f t="shared" si="80"/>
        <v/>
      </c>
      <c r="G78" s="331" t="str">
        <f t="shared" si="81"/>
        <v/>
      </c>
      <c r="H78" s="317" t="str">
        <f t="shared" si="82"/>
        <v/>
      </c>
      <c r="I78" s="331" t="str">
        <f t="shared" si="83"/>
        <v/>
      </c>
      <c r="J78" s="317" t="str">
        <f t="shared" si="84"/>
        <v/>
      </c>
      <c r="K78" s="331" t="str">
        <f t="shared" si="85"/>
        <v/>
      </c>
      <c r="L78" s="317" t="str">
        <f t="shared" si="86"/>
        <v/>
      </c>
      <c r="M78" s="331" t="str">
        <f t="shared" si="87"/>
        <v/>
      </c>
      <c r="N78" s="331" t="str">
        <f t="shared" si="88"/>
        <v/>
      </c>
      <c r="O78" s="331" t="str">
        <f t="shared" si="89"/>
        <v/>
      </c>
      <c r="P78" s="335" t="str">
        <f t="shared" si="90"/>
        <v/>
      </c>
      <c r="Q78" s="351"/>
      <c r="R78" s="370" t="str">
        <f t="shared" si="91"/>
        <v/>
      </c>
      <c r="S78" s="361"/>
      <c r="T78" s="311"/>
      <c r="U78" s="312"/>
    </row>
    <row r="79" spans="1:21" s="313" customFormat="1" ht="13.05" customHeight="1">
      <c r="A79" s="314"/>
      <c r="B79" s="315"/>
      <c r="C79" s="315"/>
      <c r="D79" s="316"/>
      <c r="E79" s="331" t="str">
        <f t="shared" si="79"/>
        <v/>
      </c>
      <c r="F79" s="317" t="str">
        <f t="shared" si="80"/>
        <v/>
      </c>
      <c r="G79" s="331" t="str">
        <f t="shared" si="81"/>
        <v/>
      </c>
      <c r="H79" s="317" t="str">
        <f t="shared" si="82"/>
        <v/>
      </c>
      <c r="I79" s="331" t="str">
        <f t="shared" si="83"/>
        <v/>
      </c>
      <c r="J79" s="317" t="str">
        <f t="shared" si="84"/>
        <v/>
      </c>
      <c r="K79" s="331" t="str">
        <f t="shared" si="85"/>
        <v/>
      </c>
      <c r="L79" s="317" t="str">
        <f t="shared" si="86"/>
        <v/>
      </c>
      <c r="M79" s="331" t="str">
        <f t="shared" si="87"/>
        <v/>
      </c>
      <c r="N79" s="331" t="str">
        <f t="shared" si="88"/>
        <v/>
      </c>
      <c r="O79" s="331" t="str">
        <f t="shared" si="89"/>
        <v/>
      </c>
      <c r="P79" s="335" t="str">
        <f t="shared" si="90"/>
        <v/>
      </c>
      <c r="Q79" s="351"/>
      <c r="R79" s="370" t="str">
        <f t="shared" si="91"/>
        <v/>
      </c>
      <c r="S79" s="361"/>
      <c r="T79" s="311"/>
      <c r="U79" s="312"/>
    </row>
    <row r="80" spans="1:21" s="313" customFormat="1" ht="13.05" customHeight="1">
      <c r="A80" s="314"/>
      <c r="B80" s="315"/>
      <c r="C80" s="315"/>
      <c r="D80" s="316"/>
      <c r="E80" s="331" t="str">
        <f t="shared" si="79"/>
        <v/>
      </c>
      <c r="F80" s="317" t="str">
        <f t="shared" si="80"/>
        <v/>
      </c>
      <c r="G80" s="331" t="str">
        <f t="shared" si="81"/>
        <v/>
      </c>
      <c r="H80" s="317" t="str">
        <f t="shared" si="82"/>
        <v/>
      </c>
      <c r="I80" s="331" t="str">
        <f t="shared" si="83"/>
        <v/>
      </c>
      <c r="J80" s="317" t="str">
        <f t="shared" si="84"/>
        <v/>
      </c>
      <c r="K80" s="331" t="str">
        <f t="shared" si="85"/>
        <v/>
      </c>
      <c r="L80" s="317" t="str">
        <f t="shared" si="86"/>
        <v/>
      </c>
      <c r="M80" s="331" t="str">
        <f t="shared" si="87"/>
        <v/>
      </c>
      <c r="N80" s="331" t="str">
        <f t="shared" si="88"/>
        <v/>
      </c>
      <c r="O80" s="331" t="str">
        <f t="shared" si="89"/>
        <v/>
      </c>
      <c r="P80" s="335" t="str">
        <f t="shared" si="90"/>
        <v/>
      </c>
      <c r="Q80" s="351"/>
      <c r="R80" s="370" t="str">
        <f t="shared" si="91"/>
        <v/>
      </c>
      <c r="S80" s="361"/>
      <c r="T80" s="311"/>
      <c r="U80" s="312"/>
    </row>
    <row r="81" spans="1:35" s="311" customFormat="1" ht="13.05" customHeight="1">
      <c r="A81" s="314"/>
      <c r="B81" s="315"/>
      <c r="C81" s="315"/>
      <c r="D81" s="316"/>
      <c r="E81" s="331" t="str">
        <f t="shared" si="79"/>
        <v/>
      </c>
      <c r="F81" s="317" t="str">
        <f t="shared" si="80"/>
        <v/>
      </c>
      <c r="G81" s="331" t="str">
        <f t="shared" si="81"/>
        <v/>
      </c>
      <c r="H81" s="317" t="str">
        <f t="shared" si="82"/>
        <v/>
      </c>
      <c r="I81" s="331" t="str">
        <f t="shared" si="83"/>
        <v/>
      </c>
      <c r="J81" s="317" t="str">
        <f t="shared" si="84"/>
        <v/>
      </c>
      <c r="K81" s="331" t="str">
        <f t="shared" si="85"/>
        <v/>
      </c>
      <c r="L81" s="317" t="str">
        <f t="shared" si="86"/>
        <v/>
      </c>
      <c r="M81" s="331" t="str">
        <f t="shared" si="87"/>
        <v/>
      </c>
      <c r="N81" s="331" t="str">
        <f t="shared" si="88"/>
        <v/>
      </c>
      <c r="O81" s="331" t="str">
        <f t="shared" si="89"/>
        <v/>
      </c>
      <c r="P81" s="335" t="str">
        <f t="shared" si="90"/>
        <v/>
      </c>
      <c r="Q81" s="351"/>
      <c r="R81" s="370" t="str">
        <f t="shared" si="91"/>
        <v/>
      </c>
      <c r="S81" s="361"/>
      <c r="U81" s="312"/>
      <c r="V81" s="313"/>
      <c r="W81" s="313"/>
      <c r="X81" s="313"/>
      <c r="Y81" s="313"/>
      <c r="Z81" s="313"/>
      <c r="AA81" s="313"/>
      <c r="AB81" s="313"/>
      <c r="AC81" s="313"/>
      <c r="AD81" s="313"/>
      <c r="AE81" s="313"/>
      <c r="AF81" s="313"/>
      <c r="AG81" s="313"/>
      <c r="AH81" s="313"/>
      <c r="AI81" s="313"/>
    </row>
    <row r="82" spans="1:35" s="311" customFormat="1" ht="13.05" customHeight="1">
      <c r="A82" s="314"/>
      <c r="B82" s="315"/>
      <c r="C82" s="315"/>
      <c r="D82" s="316"/>
      <c r="E82" s="331" t="str">
        <f t="shared" si="79"/>
        <v/>
      </c>
      <c r="F82" s="317" t="str">
        <f t="shared" si="80"/>
        <v/>
      </c>
      <c r="G82" s="331" t="str">
        <f t="shared" si="81"/>
        <v/>
      </c>
      <c r="H82" s="317" t="str">
        <f t="shared" si="82"/>
        <v/>
      </c>
      <c r="I82" s="331" t="str">
        <f t="shared" si="83"/>
        <v/>
      </c>
      <c r="J82" s="317" t="str">
        <f t="shared" si="84"/>
        <v/>
      </c>
      <c r="K82" s="331" t="str">
        <f t="shared" si="85"/>
        <v/>
      </c>
      <c r="L82" s="317" t="str">
        <f t="shared" si="86"/>
        <v/>
      </c>
      <c r="M82" s="331" t="str">
        <f t="shared" si="87"/>
        <v/>
      </c>
      <c r="N82" s="331" t="str">
        <f t="shared" si="88"/>
        <v/>
      </c>
      <c r="O82" s="331" t="str">
        <f t="shared" si="89"/>
        <v/>
      </c>
      <c r="P82" s="335" t="str">
        <f t="shared" si="90"/>
        <v/>
      </c>
      <c r="Q82" s="351"/>
      <c r="R82" s="370" t="str">
        <f t="shared" si="91"/>
        <v/>
      </c>
      <c r="S82" s="361"/>
      <c r="U82" s="312"/>
      <c r="V82" s="313"/>
      <c r="W82" s="313"/>
      <c r="X82" s="313"/>
      <c r="Y82" s="313"/>
      <c r="Z82" s="313"/>
      <c r="AA82" s="313"/>
      <c r="AB82" s="313"/>
      <c r="AC82" s="313"/>
      <c r="AD82" s="313"/>
      <c r="AE82" s="313"/>
      <c r="AF82" s="313"/>
      <c r="AG82" s="313"/>
      <c r="AH82" s="313"/>
      <c r="AI82" s="313"/>
    </row>
    <row r="83" spans="1:35" s="311" customFormat="1" ht="13.05" customHeight="1">
      <c r="A83" s="314"/>
      <c r="B83" s="315"/>
      <c r="C83" s="315"/>
      <c r="D83" s="316"/>
      <c r="E83" s="331" t="str">
        <f t="shared" si="79"/>
        <v/>
      </c>
      <c r="F83" s="317" t="str">
        <f t="shared" si="80"/>
        <v/>
      </c>
      <c r="G83" s="331" t="str">
        <f t="shared" si="81"/>
        <v/>
      </c>
      <c r="H83" s="317" t="str">
        <f t="shared" si="82"/>
        <v/>
      </c>
      <c r="I83" s="331" t="str">
        <f t="shared" si="83"/>
        <v/>
      </c>
      <c r="J83" s="317" t="str">
        <f t="shared" si="84"/>
        <v/>
      </c>
      <c r="K83" s="331" t="str">
        <f t="shared" si="85"/>
        <v/>
      </c>
      <c r="L83" s="317" t="str">
        <f t="shared" si="86"/>
        <v/>
      </c>
      <c r="M83" s="331" t="str">
        <f t="shared" si="87"/>
        <v/>
      </c>
      <c r="N83" s="331" t="str">
        <f t="shared" si="88"/>
        <v/>
      </c>
      <c r="O83" s="331" t="str">
        <f t="shared" si="89"/>
        <v/>
      </c>
      <c r="P83" s="335" t="str">
        <f t="shared" si="90"/>
        <v/>
      </c>
      <c r="Q83" s="351"/>
      <c r="R83" s="370" t="str">
        <f t="shared" si="91"/>
        <v/>
      </c>
      <c r="S83" s="361"/>
      <c r="U83" s="312"/>
      <c r="V83" s="313"/>
      <c r="W83" s="313"/>
      <c r="X83" s="313"/>
      <c r="Y83" s="313"/>
      <c r="Z83" s="313"/>
      <c r="AA83" s="313"/>
      <c r="AB83" s="313"/>
      <c r="AC83" s="313"/>
      <c r="AD83" s="313"/>
      <c r="AE83" s="313"/>
      <c r="AF83" s="313"/>
      <c r="AG83" s="313"/>
      <c r="AH83" s="313"/>
      <c r="AI83" s="313"/>
    </row>
    <row r="84" spans="1:35" s="311" customFormat="1" ht="13.05" customHeight="1">
      <c r="A84" s="314"/>
      <c r="B84" s="315"/>
      <c r="C84" s="315"/>
      <c r="D84" s="316"/>
      <c r="E84" s="331" t="str">
        <f t="shared" si="79"/>
        <v/>
      </c>
      <c r="F84" s="317" t="str">
        <f t="shared" si="80"/>
        <v/>
      </c>
      <c r="G84" s="331" t="str">
        <f t="shared" si="81"/>
        <v/>
      </c>
      <c r="H84" s="317" t="str">
        <f t="shared" si="82"/>
        <v/>
      </c>
      <c r="I84" s="331" t="str">
        <f t="shared" si="83"/>
        <v/>
      </c>
      <c r="J84" s="317" t="str">
        <f t="shared" si="84"/>
        <v/>
      </c>
      <c r="K84" s="331" t="str">
        <f t="shared" si="85"/>
        <v/>
      </c>
      <c r="L84" s="317" t="str">
        <f t="shared" si="86"/>
        <v/>
      </c>
      <c r="M84" s="331" t="str">
        <f t="shared" si="87"/>
        <v/>
      </c>
      <c r="N84" s="331" t="str">
        <f t="shared" si="88"/>
        <v/>
      </c>
      <c r="O84" s="331" t="str">
        <f t="shared" si="89"/>
        <v/>
      </c>
      <c r="P84" s="335" t="str">
        <f t="shared" si="90"/>
        <v/>
      </c>
      <c r="Q84" s="351"/>
      <c r="R84" s="370" t="str">
        <f t="shared" si="91"/>
        <v/>
      </c>
      <c r="S84" s="361"/>
      <c r="U84" s="312"/>
      <c r="V84" s="313"/>
      <c r="W84" s="313"/>
      <c r="X84" s="313"/>
      <c r="Y84" s="313"/>
      <c r="Z84" s="313"/>
      <c r="AA84" s="313"/>
      <c r="AB84" s="313"/>
      <c r="AC84" s="313"/>
      <c r="AD84" s="313"/>
      <c r="AE84" s="313"/>
      <c r="AF84" s="313"/>
      <c r="AG84" s="313"/>
      <c r="AH84" s="313"/>
      <c r="AI84" s="313"/>
    </row>
    <row r="85" spans="1:35" s="311" customFormat="1" ht="13.05" customHeight="1">
      <c r="A85" s="314"/>
      <c r="B85" s="315"/>
      <c r="C85" s="315"/>
      <c r="D85" s="316"/>
      <c r="E85" s="331" t="str">
        <f t="shared" si="79"/>
        <v/>
      </c>
      <c r="F85" s="317" t="str">
        <f t="shared" si="80"/>
        <v/>
      </c>
      <c r="G85" s="331" t="str">
        <f t="shared" si="81"/>
        <v/>
      </c>
      <c r="H85" s="317" t="str">
        <f t="shared" si="82"/>
        <v/>
      </c>
      <c r="I85" s="331" t="str">
        <f t="shared" si="83"/>
        <v/>
      </c>
      <c r="J85" s="317" t="str">
        <f t="shared" si="84"/>
        <v/>
      </c>
      <c r="K85" s="331" t="str">
        <f t="shared" si="85"/>
        <v/>
      </c>
      <c r="L85" s="317" t="str">
        <f t="shared" si="86"/>
        <v/>
      </c>
      <c r="M85" s="331" t="str">
        <f t="shared" si="87"/>
        <v/>
      </c>
      <c r="N85" s="331" t="str">
        <f t="shared" si="88"/>
        <v/>
      </c>
      <c r="O85" s="331" t="str">
        <f t="shared" si="89"/>
        <v/>
      </c>
      <c r="P85" s="335" t="str">
        <f t="shared" si="90"/>
        <v/>
      </c>
      <c r="Q85" s="351"/>
      <c r="R85" s="370" t="str">
        <f t="shared" si="91"/>
        <v/>
      </c>
      <c r="S85" s="361"/>
      <c r="U85" s="312"/>
      <c r="V85" s="313"/>
      <c r="W85" s="313"/>
      <c r="X85" s="313"/>
      <c r="Y85" s="313"/>
      <c r="Z85" s="313"/>
      <c r="AA85" s="313"/>
      <c r="AB85" s="313"/>
      <c r="AC85" s="313"/>
      <c r="AD85" s="313"/>
      <c r="AE85" s="313"/>
      <c r="AF85" s="313"/>
      <c r="AG85" s="313"/>
      <c r="AH85" s="313"/>
      <c r="AI85" s="313"/>
    </row>
    <row r="86" spans="1:35" s="311" customFormat="1" ht="13.05" customHeight="1">
      <c r="A86" s="314"/>
      <c r="B86" s="315"/>
      <c r="C86" s="315"/>
      <c r="D86" s="316"/>
      <c r="E86" s="331" t="str">
        <f t="shared" si="79"/>
        <v/>
      </c>
      <c r="F86" s="317" t="str">
        <f t="shared" si="80"/>
        <v/>
      </c>
      <c r="G86" s="331" t="str">
        <f t="shared" si="81"/>
        <v/>
      </c>
      <c r="H86" s="317" t="str">
        <f t="shared" si="82"/>
        <v/>
      </c>
      <c r="I86" s="331" t="str">
        <f t="shared" si="83"/>
        <v/>
      </c>
      <c r="J86" s="317" t="str">
        <f t="shared" si="84"/>
        <v/>
      </c>
      <c r="K86" s="331" t="str">
        <f t="shared" si="85"/>
        <v/>
      </c>
      <c r="L86" s="317" t="str">
        <f t="shared" si="86"/>
        <v/>
      </c>
      <c r="M86" s="331" t="str">
        <f t="shared" si="87"/>
        <v/>
      </c>
      <c r="N86" s="331" t="str">
        <f t="shared" si="88"/>
        <v/>
      </c>
      <c r="O86" s="331" t="str">
        <f t="shared" si="89"/>
        <v/>
      </c>
      <c r="P86" s="335" t="str">
        <f t="shared" si="90"/>
        <v/>
      </c>
      <c r="Q86" s="351"/>
      <c r="R86" s="370" t="str">
        <f t="shared" si="91"/>
        <v/>
      </c>
      <c r="S86" s="361"/>
      <c r="U86" s="312"/>
      <c r="V86" s="313"/>
      <c r="W86" s="313"/>
      <c r="X86" s="313"/>
      <c r="Y86" s="313"/>
      <c r="Z86" s="313"/>
      <c r="AA86" s="313"/>
      <c r="AB86" s="313"/>
      <c r="AC86" s="313"/>
      <c r="AD86" s="313"/>
      <c r="AE86" s="313"/>
      <c r="AF86" s="313"/>
      <c r="AG86" s="313"/>
      <c r="AH86" s="313"/>
      <c r="AI86" s="313"/>
    </row>
    <row r="87" spans="1:35" s="311" customFormat="1" ht="13.05" customHeight="1" thickBot="1">
      <c r="A87" s="321"/>
      <c r="B87" s="322"/>
      <c r="C87" s="322"/>
      <c r="D87" s="323"/>
      <c r="E87" s="332" t="str">
        <f t="shared" si="79"/>
        <v/>
      </c>
      <c r="F87" s="324" t="str">
        <f t="shared" si="80"/>
        <v/>
      </c>
      <c r="G87" s="332" t="str">
        <f t="shared" si="81"/>
        <v/>
      </c>
      <c r="H87" s="324" t="str">
        <f t="shared" si="82"/>
        <v/>
      </c>
      <c r="I87" s="332" t="str">
        <f t="shared" si="83"/>
        <v/>
      </c>
      <c r="J87" s="324" t="str">
        <f t="shared" si="84"/>
        <v/>
      </c>
      <c r="K87" s="332" t="str">
        <f t="shared" si="85"/>
        <v/>
      </c>
      <c r="L87" s="324" t="str">
        <f t="shared" si="86"/>
        <v/>
      </c>
      <c r="M87" s="332" t="str">
        <f t="shared" si="87"/>
        <v/>
      </c>
      <c r="N87" s="332" t="str">
        <f t="shared" si="88"/>
        <v/>
      </c>
      <c r="O87" s="332" t="str">
        <f t="shared" si="89"/>
        <v/>
      </c>
      <c r="P87" s="336" t="str">
        <f t="shared" si="90"/>
        <v/>
      </c>
      <c r="Q87" s="352"/>
      <c r="R87" s="371" t="str">
        <f t="shared" si="91"/>
        <v/>
      </c>
      <c r="S87" s="362"/>
      <c r="U87" s="312"/>
      <c r="V87" s="313"/>
      <c r="W87" s="313"/>
      <c r="X87" s="313"/>
      <c r="Y87" s="313"/>
      <c r="Z87" s="313"/>
      <c r="AA87" s="313"/>
      <c r="AB87" s="313"/>
      <c r="AC87" s="313"/>
      <c r="AD87" s="313"/>
      <c r="AE87" s="313"/>
      <c r="AF87" s="313"/>
      <c r="AG87" s="313"/>
      <c r="AH87" s="313"/>
      <c r="AI87" s="313"/>
    </row>
  </sheetData>
  <mergeCells count="8">
    <mergeCell ref="A58:S58"/>
    <mergeCell ref="A73:S73"/>
    <mergeCell ref="A1:S1"/>
    <mergeCell ref="A3:S3"/>
    <mergeCell ref="A14:S14"/>
    <mergeCell ref="A27:S27"/>
    <mergeCell ref="A36:S36"/>
    <mergeCell ref="A50:S50"/>
  </mergeCells>
  <phoneticPr fontId="42" type="noConversion"/>
  <printOptions horizontalCentered="1"/>
  <pageMargins left="0.31496062992125984" right="0.31496062992125984" top="0.35433070866141736" bottom="0.35433070866141736" header="0.19685039370078741" footer="0.11811023622047245"/>
  <pageSetup paperSize="9" scale="89" orientation="landscape" r:id="rId1"/>
  <headerFooter>
    <oddFooter xml:space="preserve">&amp;L&amp;"Arial,Gras"&amp;12&amp;F  /  &amp;A&amp;C&amp;P/&amp;N&amp;R&amp;KFF0000Edition du:&amp;D_&amp;T </oddFooter>
  </headerFooter>
  <rowBreaks count="2" manualBreakCount="2">
    <brk id="26" max="16383" man="1"/>
    <brk id="4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32">
    <tabColor rgb="FF00B0F0"/>
  </sheetPr>
  <dimension ref="A1:Y44"/>
  <sheetViews>
    <sheetView workbookViewId="0">
      <selection activeCell="K43" sqref="K43"/>
    </sheetView>
  </sheetViews>
  <sheetFormatPr baseColWidth="10" defaultColWidth="11.44140625" defaultRowHeight="12" customHeight="1"/>
  <cols>
    <col min="1" max="1" width="8.77734375" style="269" customWidth="1"/>
    <col min="2" max="2" width="8.77734375" style="244" customWidth="1"/>
    <col min="3" max="3" width="25.77734375" style="244" customWidth="1"/>
    <col min="4" max="4" width="8.77734375" style="270" customWidth="1"/>
    <col min="5" max="5" width="25.77734375" style="271" customWidth="1"/>
    <col min="6" max="6" width="8.44140625" style="270" customWidth="1"/>
    <col min="7" max="7" width="12.77734375" style="242" customWidth="1"/>
    <col min="8" max="8" width="12.77734375" style="272" customWidth="1"/>
    <col min="9" max="9" width="12.77734375" style="714" bestFit="1" customWidth="1"/>
    <col min="10" max="10" width="7.44140625" style="357" customWidth="1"/>
    <col min="11" max="11" width="10.77734375" style="421" customWidth="1"/>
    <col min="12" max="12" width="11.44140625" style="243"/>
    <col min="13" max="13" width="11.44140625" style="241"/>
    <col min="14" max="14" width="13.44140625" style="242" customWidth="1"/>
    <col min="15" max="16384" width="11.44140625" style="242"/>
  </cols>
  <sheetData>
    <row r="1" spans="1:25" ht="25.05" customHeight="1">
      <c r="A1" s="946" t="str">
        <f ca="1">MID(CELL("filename",$A$1),FIND("]",CELL("filename",$A$1))+1,32)&amp;" "&amp;AN</f>
        <v>Ampuis 2026</v>
      </c>
      <c r="B1" s="947"/>
      <c r="C1" s="947"/>
      <c r="D1" s="947"/>
      <c r="E1" s="947"/>
      <c r="F1" s="947"/>
      <c r="G1" s="947"/>
      <c r="H1" s="947"/>
      <c r="I1" s="947"/>
      <c r="J1" s="947"/>
      <c r="K1" s="948"/>
      <c r="L1" s="240"/>
    </row>
    <row r="2" spans="1:25" ht="15" customHeight="1" thickBot="1">
      <c r="A2" s="649" t="s">
        <v>666</v>
      </c>
      <c r="B2" s="650" t="s">
        <v>667</v>
      </c>
      <c r="C2" s="650" t="s">
        <v>668</v>
      </c>
      <c r="D2" s="650" t="s">
        <v>669</v>
      </c>
      <c r="E2" s="650" t="s">
        <v>670</v>
      </c>
      <c r="F2" s="650" t="s">
        <v>671</v>
      </c>
      <c r="G2" s="650" t="s">
        <v>672</v>
      </c>
      <c r="H2" s="650" t="s">
        <v>673</v>
      </c>
      <c r="I2" s="708" t="s">
        <v>476</v>
      </c>
      <c r="J2" s="651" t="s">
        <v>557</v>
      </c>
      <c r="K2" s="652" t="s">
        <v>630</v>
      </c>
      <c r="L2" s="240"/>
    </row>
    <row r="3" spans="1:25" s="245" customFormat="1" ht="20.100000000000001" customHeight="1">
      <c r="A3" s="950" t="s">
        <v>515</v>
      </c>
      <c r="B3" s="951"/>
      <c r="C3" s="951"/>
      <c r="D3" s="951"/>
      <c r="E3" s="951"/>
      <c r="F3" s="951"/>
      <c r="G3" s="951"/>
      <c r="H3" s="951"/>
      <c r="I3" s="951"/>
      <c r="J3" s="951"/>
      <c r="K3" s="952"/>
      <c r="L3" s="243"/>
      <c r="M3" s="273"/>
    </row>
    <row r="4" spans="1:25" s="846" customFormat="1" ht="14.25" customHeight="1">
      <c r="A4" s="263">
        <v>13158</v>
      </c>
      <c r="B4" s="260">
        <v>12837</v>
      </c>
      <c r="C4" s="260" t="str">
        <f t="shared" ref="C4:C9" si="0">IF($A4="","",VLOOKUP($A4,licbarque97,3))</f>
        <v>CUERQ LOLA</v>
      </c>
      <c r="D4" s="260" t="str">
        <f t="shared" ref="D4:D9" si="1">IF(A4="","",VLOOKUP(A4,licbarque97,6))</f>
        <v>CADTE</v>
      </c>
      <c r="E4" s="260" t="str">
        <f t="shared" ref="E4:E9" si="2">IF($B4="","",VLOOKUP($B4,licbarque97,3))</f>
        <v>MARGARIT  ORLANE</v>
      </c>
      <c r="F4" s="260" t="str">
        <f t="shared" ref="F4:F9" si="3">IF(B4="","",VLOOKUP(B4,licbarque97,6))</f>
        <v>CADTE</v>
      </c>
      <c r="G4" s="260" t="str">
        <f t="shared" ref="G4:H9" si="4">IF(A4="","",VLOOKUP(A4,licbarque97,5))</f>
        <v>AMPUIS</v>
      </c>
      <c r="H4" s="264" t="str">
        <f t="shared" si="4"/>
        <v>AMPUIS</v>
      </c>
      <c r="I4" s="710">
        <v>7.6811342592592591E-3</v>
      </c>
      <c r="J4" s="868">
        <v>1</v>
      </c>
      <c r="K4" s="656"/>
      <c r="L4" s="844"/>
      <c r="M4" s="845"/>
      <c r="N4" s="845"/>
      <c r="O4" s="845"/>
      <c r="P4" s="845"/>
      <c r="Q4" s="845"/>
      <c r="R4" s="845"/>
      <c r="S4" s="845"/>
      <c r="T4" s="845"/>
      <c r="U4" s="845"/>
      <c r="V4" s="845"/>
      <c r="W4" s="845"/>
      <c r="X4" s="845"/>
      <c r="Y4" s="845"/>
    </row>
    <row r="5" spans="1:25" s="843" customFormat="1" ht="14.25" customHeight="1">
      <c r="A5" s="263">
        <v>12986</v>
      </c>
      <c r="B5" s="260">
        <v>13320</v>
      </c>
      <c r="C5" s="260" t="str">
        <f t="shared" si="0"/>
        <v>MARTINEZ LISA</v>
      </c>
      <c r="D5" s="260" t="str">
        <f t="shared" si="1"/>
        <v>CADTE</v>
      </c>
      <c r="E5" s="260" t="str">
        <f t="shared" si="2"/>
        <v>MARTINEZ LUCIE</v>
      </c>
      <c r="F5" s="260" t="str">
        <f t="shared" si="3"/>
        <v>MINIME</v>
      </c>
      <c r="G5" s="260" t="str">
        <f t="shared" si="4"/>
        <v>NIEVROZ</v>
      </c>
      <c r="H5" s="264" t="str">
        <f t="shared" si="4"/>
        <v>NIEVROZ</v>
      </c>
      <c r="I5" s="710">
        <v>7.7348379629629625E-3</v>
      </c>
      <c r="J5" s="868">
        <v>2</v>
      </c>
      <c r="K5" s="656"/>
      <c r="L5" s="841"/>
      <c r="M5" s="842"/>
      <c r="N5" s="842"/>
      <c r="O5" s="842"/>
      <c r="P5" s="842"/>
      <c r="Q5" s="842"/>
      <c r="R5" s="842"/>
      <c r="S5" s="842"/>
      <c r="T5" s="842"/>
      <c r="U5" s="842"/>
      <c r="V5" s="842"/>
      <c r="W5" s="842"/>
      <c r="X5" s="842"/>
      <c r="Y5" s="842"/>
    </row>
    <row r="6" spans="1:25" s="846" customFormat="1" ht="14.25" customHeight="1">
      <c r="A6" s="263">
        <v>12650</v>
      </c>
      <c r="B6" s="260">
        <v>12979</v>
      </c>
      <c r="C6" s="260" t="str">
        <f t="shared" si="0"/>
        <v>NORMAND  JUSTINE</v>
      </c>
      <c r="D6" s="260" t="str">
        <f t="shared" si="1"/>
        <v>MINIME</v>
      </c>
      <c r="E6" s="260" t="str">
        <f t="shared" si="2"/>
        <v>CLECHET GARANCE</v>
      </c>
      <c r="F6" s="260" t="str">
        <f t="shared" si="3"/>
        <v>CADTE</v>
      </c>
      <c r="G6" s="260" t="str">
        <f t="shared" si="4"/>
        <v>CHASSE</v>
      </c>
      <c r="H6" s="264" t="str">
        <f t="shared" si="4"/>
        <v>CHASSE</v>
      </c>
      <c r="I6" s="710">
        <v>8.1988425925925926E-3</v>
      </c>
      <c r="J6" s="867">
        <v>3</v>
      </c>
      <c r="K6" s="656"/>
      <c r="L6" s="844"/>
      <c r="M6" s="845"/>
      <c r="N6" s="845"/>
      <c r="O6" s="845"/>
      <c r="P6" s="845"/>
      <c r="Q6" s="845"/>
      <c r="R6" s="845"/>
      <c r="S6" s="845"/>
      <c r="T6" s="845"/>
      <c r="U6" s="845"/>
      <c r="V6" s="845"/>
      <c r="W6" s="845"/>
      <c r="X6" s="845"/>
      <c r="Y6" s="845"/>
    </row>
    <row r="7" spans="1:25" s="846" customFormat="1" ht="14.25" customHeight="1">
      <c r="A7" s="263">
        <v>13208</v>
      </c>
      <c r="B7" s="260">
        <v>13138</v>
      </c>
      <c r="C7" s="260" t="str">
        <f t="shared" si="0"/>
        <v>MANOUVRIER LISA</v>
      </c>
      <c r="D7" s="260" t="str">
        <f t="shared" si="1"/>
        <v>CDTE</v>
      </c>
      <c r="E7" s="260" t="str">
        <f t="shared" si="2"/>
        <v>MACHADO LILWENN</v>
      </c>
      <c r="F7" s="260" t="str">
        <f t="shared" si="3"/>
        <v>CADTE</v>
      </c>
      <c r="G7" s="260" t="str">
        <f t="shared" si="4"/>
        <v>SABLONS</v>
      </c>
      <c r="H7" s="264" t="str">
        <f t="shared" si="4"/>
        <v>SABLONS</v>
      </c>
      <c r="I7" s="710">
        <v>8.2814814814814817E-3</v>
      </c>
      <c r="J7" s="867">
        <v>4</v>
      </c>
      <c r="K7" s="656"/>
      <c r="L7" s="844"/>
      <c r="M7" s="845"/>
      <c r="N7" s="845"/>
      <c r="O7" s="845"/>
      <c r="P7" s="845"/>
      <c r="Q7" s="845"/>
      <c r="R7" s="845"/>
      <c r="S7" s="845"/>
      <c r="T7" s="845"/>
      <c r="U7" s="845"/>
      <c r="V7" s="845"/>
      <c r="W7" s="845"/>
      <c r="X7" s="845"/>
      <c r="Y7" s="845"/>
    </row>
    <row r="8" spans="1:25" s="846" customFormat="1" ht="14.25" customHeight="1">
      <c r="A8" s="263">
        <v>13661</v>
      </c>
      <c r="B8" s="260">
        <v>13671</v>
      </c>
      <c r="C8" s="260" t="str">
        <f t="shared" si="0"/>
        <v>MOREL ALEXIA</v>
      </c>
      <c r="D8" s="260" t="str">
        <f t="shared" si="1"/>
        <v>CADTE</v>
      </c>
      <c r="E8" s="260" t="str">
        <f t="shared" si="2"/>
        <v>DOS SANTOS  PAULINE</v>
      </c>
      <c r="F8" s="260" t="str">
        <f t="shared" si="3"/>
        <v>CADTE</v>
      </c>
      <c r="G8" s="260" t="str">
        <f t="shared" si="4"/>
        <v>AMPUIS</v>
      </c>
      <c r="H8" s="264" t="str">
        <f t="shared" si="4"/>
        <v>AMPUIS</v>
      </c>
      <c r="I8" s="710">
        <v>8.4579861111111106E-3</v>
      </c>
      <c r="J8" s="867">
        <v>5</v>
      </c>
      <c r="K8" s="656"/>
      <c r="L8" s="844"/>
      <c r="M8" s="845"/>
      <c r="N8" s="845"/>
      <c r="O8" s="845"/>
      <c r="P8" s="845"/>
      <c r="Q8" s="845"/>
      <c r="R8" s="845"/>
      <c r="S8" s="845"/>
      <c r="T8" s="845"/>
      <c r="U8" s="845"/>
      <c r="V8" s="845"/>
      <c r="W8" s="845"/>
      <c r="X8" s="845"/>
      <c r="Y8" s="845"/>
    </row>
    <row r="9" spans="1:25" s="843" customFormat="1" ht="14.25" customHeight="1">
      <c r="A9" s="263">
        <v>13158</v>
      </c>
      <c r="B9" s="260">
        <v>13672</v>
      </c>
      <c r="C9" s="260" t="str">
        <f t="shared" si="0"/>
        <v>CUERQ LOLA</v>
      </c>
      <c r="D9" s="260" t="str">
        <f t="shared" si="1"/>
        <v>CADTE</v>
      </c>
      <c r="E9" s="260" t="str">
        <f t="shared" si="2"/>
        <v>DOS SANTOS Elise</v>
      </c>
      <c r="F9" s="260" t="str">
        <f t="shared" si="3"/>
        <v>CADTE</v>
      </c>
      <c r="G9" s="260" t="str">
        <f t="shared" si="4"/>
        <v>AMPUIS</v>
      </c>
      <c r="H9" s="264" t="str">
        <f t="shared" si="4"/>
        <v>AMPUIS</v>
      </c>
      <c r="I9" s="710">
        <v>8.9587962962962963E-3</v>
      </c>
      <c r="J9" s="875">
        <v>6</v>
      </c>
      <c r="K9" s="871" t="s">
        <v>1072</v>
      </c>
      <c r="L9" s="841"/>
      <c r="M9" s="842"/>
      <c r="N9" s="842"/>
      <c r="O9" s="842"/>
      <c r="P9" s="842"/>
      <c r="Q9" s="842"/>
      <c r="R9" s="842"/>
      <c r="S9" s="842"/>
      <c r="T9" s="842"/>
      <c r="U9" s="842"/>
      <c r="V9" s="842"/>
      <c r="W9" s="842"/>
      <c r="X9" s="842"/>
      <c r="Y9" s="842"/>
    </row>
    <row r="10" spans="1:25" s="843" customFormat="1" ht="14.25" customHeight="1" thickBot="1">
      <c r="A10" s="249"/>
      <c r="B10" s="250"/>
      <c r="C10" s="260"/>
      <c r="D10" s="260"/>
      <c r="E10" s="260"/>
      <c r="F10" s="260"/>
      <c r="G10" s="260"/>
      <c r="H10" s="264"/>
      <c r="I10" s="710"/>
      <c r="J10" s="856"/>
      <c r="K10" s="656"/>
      <c r="L10" s="841"/>
      <c r="M10" s="842"/>
      <c r="N10" s="842"/>
      <c r="O10" s="842"/>
      <c r="P10" s="842"/>
      <c r="Q10" s="842"/>
      <c r="R10" s="842"/>
      <c r="S10" s="842"/>
      <c r="T10" s="842"/>
      <c r="U10" s="842"/>
      <c r="V10" s="842"/>
      <c r="W10" s="842"/>
      <c r="X10" s="842"/>
      <c r="Y10" s="842"/>
    </row>
    <row r="11" spans="1:25" ht="15" customHeight="1">
      <c r="A11" s="950" t="s">
        <v>508</v>
      </c>
      <c r="B11" s="951"/>
      <c r="C11" s="951"/>
      <c r="D11" s="951"/>
      <c r="E11" s="951"/>
      <c r="F11" s="951"/>
      <c r="G11" s="951"/>
      <c r="H11" s="951"/>
      <c r="I11" s="951"/>
      <c r="J11" s="951"/>
      <c r="K11" s="952"/>
    </row>
    <row r="12" spans="1:25" ht="13.05" customHeight="1">
      <c r="A12" s="265">
        <v>13580</v>
      </c>
      <c r="B12" s="259">
        <v>13656</v>
      </c>
      <c r="C12" s="259" t="str">
        <f t="shared" ref="C12:C17" si="5">IF($A12="","",VLOOKUP($A12,licbarque97,3))</f>
        <v>DREVET AMAURY</v>
      </c>
      <c r="D12" s="259" t="str">
        <f t="shared" ref="D12" si="6">IF(A12="","",VLOOKUP(A12,licbarque97,6))</f>
        <v>CDT</v>
      </c>
      <c r="E12" s="259" t="str">
        <f t="shared" ref="E12:E17" si="7">IF($B12="","",VLOOKUP($B12,licbarque97,3))</f>
        <v>GENTIN   TOM</v>
      </c>
      <c r="F12" s="259" t="str">
        <f t="shared" ref="F12" si="8">IF(B12="","",VLOOKUP(B12,licbarque97,6))</f>
        <v>MINIME</v>
      </c>
      <c r="G12" s="259" t="str">
        <f t="shared" ref="G12:H12" si="9">IF(A12="","",VLOOKUP(A12,licbarque97,5))</f>
        <v>LOIRE</v>
      </c>
      <c r="H12" s="266" t="str">
        <f t="shared" si="9"/>
        <v>LOIRE</v>
      </c>
      <c r="I12" s="709">
        <v>8.0423611111111112E-3</v>
      </c>
      <c r="J12" s="868">
        <f>IF(I12="","",RANK(I12,$I$12:$I$14,1))</f>
        <v>1</v>
      </c>
      <c r="K12" s="654"/>
    </row>
    <row r="13" spans="1:25" ht="14.25" customHeight="1">
      <c r="A13" s="263">
        <v>13020</v>
      </c>
      <c r="B13" s="260">
        <v>1744</v>
      </c>
      <c r="C13" s="260" t="str">
        <f t="shared" si="5"/>
        <v>MARGARIT LEANDRE</v>
      </c>
      <c r="D13" s="260" t="str">
        <f t="shared" ref="D13:D14" si="10">IF(A13="","",VLOOKUP(A13,licbarque97,6))</f>
        <v>MINIME</v>
      </c>
      <c r="E13" s="260" t="str">
        <f t="shared" si="7"/>
        <v>MARGARIT CAROLINE</v>
      </c>
      <c r="F13" s="260" t="str">
        <f t="shared" ref="F13:F14" si="11">IF(B13="","",VLOOKUP(B13,licbarque97,6))</f>
        <v>FEM</v>
      </c>
      <c r="G13" s="260" t="str">
        <f t="shared" ref="G13:G14" si="12">IF(A13="","",VLOOKUP(A13,licbarque97,5))</f>
        <v>AMPUIS</v>
      </c>
      <c r="H13" s="264" t="str">
        <f t="shared" ref="H13:H14" si="13">IF(B13="","",VLOOKUP(B13,licbarque97,5))</f>
        <v>AMPUIS</v>
      </c>
      <c r="I13" s="710">
        <v>8.2077546296296291E-3</v>
      </c>
      <c r="J13" s="867">
        <v>2</v>
      </c>
      <c r="K13" s="871" t="s">
        <v>1072</v>
      </c>
    </row>
    <row r="14" spans="1:25" ht="14.25" customHeight="1" thickBot="1">
      <c r="A14" s="263"/>
      <c r="B14" s="260"/>
      <c r="C14" s="260" t="str">
        <f t="shared" si="5"/>
        <v/>
      </c>
      <c r="D14" s="260" t="str">
        <f t="shared" si="10"/>
        <v/>
      </c>
      <c r="E14" s="260" t="str">
        <f t="shared" si="7"/>
        <v/>
      </c>
      <c r="F14" s="260" t="str">
        <f t="shared" si="11"/>
        <v/>
      </c>
      <c r="G14" s="260" t="str">
        <f t="shared" si="12"/>
        <v/>
      </c>
      <c r="H14" s="264" t="str">
        <f t="shared" si="13"/>
        <v/>
      </c>
      <c r="I14" s="710"/>
      <c r="J14" s="867" t="str">
        <f>IF(I14="","",RANK(I14,$I$12:$I$14,1))</f>
        <v/>
      </c>
      <c r="K14" s="656"/>
    </row>
    <row r="15" spans="1:25" ht="15" customHeight="1">
      <c r="A15" s="950" t="s">
        <v>509</v>
      </c>
      <c r="B15" s="951"/>
      <c r="C15" s="951"/>
      <c r="D15" s="951"/>
      <c r="E15" s="951"/>
      <c r="F15" s="951"/>
      <c r="G15" s="951"/>
      <c r="H15" s="951"/>
      <c r="I15" s="951"/>
      <c r="J15" s="951"/>
      <c r="K15" s="952"/>
    </row>
    <row r="16" spans="1:25" ht="14.25" customHeight="1">
      <c r="A16" s="263">
        <v>11423</v>
      </c>
      <c r="B16" s="260">
        <v>13219</v>
      </c>
      <c r="C16" s="260" t="str">
        <f t="shared" si="5"/>
        <v>NORMAND EMILIE</v>
      </c>
      <c r="D16" s="260" t="str">
        <f t="shared" ref="D16:D17" si="14">IF(A16="","",VLOOKUP(A16,licbarque97,6))</f>
        <v>JUN F</v>
      </c>
      <c r="E16" s="260" t="str">
        <f t="shared" si="7"/>
        <v>LAURENT  MAEVA</v>
      </c>
      <c r="F16" s="260" t="str">
        <f t="shared" ref="F16:F17" si="15">IF(B16="","",VLOOKUP(B16,licbarque97,6))</f>
        <v>JUN F</v>
      </c>
      <c r="G16" s="260" t="str">
        <f t="shared" ref="G16:H17" si="16">IF(A16="","",VLOOKUP(A16,licbarque97,5))</f>
        <v>CHASSE</v>
      </c>
      <c r="H16" s="264" t="str">
        <f t="shared" si="16"/>
        <v>CHASSE</v>
      </c>
      <c r="I16" s="709">
        <v>1.1452314814814814E-2</v>
      </c>
      <c r="J16" s="868">
        <f>IF(I16="","",RANK(I16,$I$16:$I$17,1))</f>
        <v>1</v>
      </c>
      <c r="K16" s="656"/>
    </row>
    <row r="17" spans="1:11" ht="14.25" customHeight="1" thickBot="1">
      <c r="A17" s="862"/>
      <c r="B17" s="262"/>
      <c r="C17" s="262" t="str">
        <f t="shared" si="5"/>
        <v/>
      </c>
      <c r="D17" s="262" t="str">
        <f t="shared" si="14"/>
        <v/>
      </c>
      <c r="E17" s="262" t="str">
        <f t="shared" si="7"/>
        <v/>
      </c>
      <c r="F17" s="262" t="str">
        <f t="shared" si="15"/>
        <v/>
      </c>
      <c r="G17" s="262" t="str">
        <f t="shared" si="16"/>
        <v/>
      </c>
      <c r="H17" s="277" t="str">
        <f t="shared" si="16"/>
        <v/>
      </c>
      <c r="I17" s="711"/>
      <c r="J17" s="861" t="str">
        <f>IF(I17="","",RANK(I17,$I$16:$I$17,1))</f>
        <v/>
      </c>
      <c r="K17" s="659"/>
    </row>
    <row r="18" spans="1:11" ht="15" customHeight="1">
      <c r="A18" s="950" t="s">
        <v>510</v>
      </c>
      <c r="B18" s="951"/>
      <c r="C18" s="951"/>
      <c r="D18" s="951"/>
      <c r="E18" s="951"/>
      <c r="F18" s="951"/>
      <c r="G18" s="951"/>
      <c r="H18" s="951"/>
      <c r="I18" s="951"/>
      <c r="J18" s="951"/>
      <c r="K18" s="952"/>
    </row>
    <row r="19" spans="1:11" ht="14.25" customHeight="1">
      <c r="A19" s="263">
        <v>1151</v>
      </c>
      <c r="B19" s="260">
        <v>17084</v>
      </c>
      <c r="C19" s="260" t="str">
        <f>IF($A19="","",VLOOKUP($A19,licbarque97,3))</f>
        <v>CUTZACH AMELIE</v>
      </c>
      <c r="D19" s="260" t="str">
        <f>IF(A19="","",VLOOKUP(A19,licbarque97,6))</f>
        <v>FEM</v>
      </c>
      <c r="E19" s="260" t="str">
        <f>IF($B19="","",VLOOKUP($B19,licbarque97,3))</f>
        <v>MANZETTI   ADELINE</v>
      </c>
      <c r="F19" s="260" t="str">
        <f>IF(B19="","",VLOOKUP(B19,licbarque97,6))</f>
        <v>FEM</v>
      </c>
      <c r="G19" s="260" t="str">
        <f>IF(A19="","",VLOOKUP(A19,licbarque97,5))</f>
        <v>BLV</v>
      </c>
      <c r="H19" s="264" t="str">
        <f>IF(B19="","",VLOOKUP(B19,licbarque97,5))</f>
        <v>BLV</v>
      </c>
      <c r="I19" s="710">
        <v>1.1101967592592594E-2</v>
      </c>
      <c r="J19" s="867">
        <v>1</v>
      </c>
      <c r="K19" s="656"/>
    </row>
    <row r="20" spans="1:11" ht="14.25" customHeight="1">
      <c r="A20" s="263">
        <v>12621</v>
      </c>
      <c r="B20" s="260">
        <v>1744</v>
      </c>
      <c r="C20" s="260" t="str">
        <f>IF($A20="","",VLOOKUP($A20,licbarque97,3))</f>
        <v>SCARFO CHARLOTTE</v>
      </c>
      <c r="D20" s="260" t="str">
        <f>IF(A20="","",VLOOKUP(A20,licbarque97,6))</f>
        <v>JUN F</v>
      </c>
      <c r="E20" s="260" t="str">
        <f>IF($B20="","",VLOOKUP($B20,licbarque97,3))</f>
        <v>MARGARIT CAROLINE</v>
      </c>
      <c r="F20" s="260" t="str">
        <f>IF(B20="","",VLOOKUP(B20,licbarque97,6))</f>
        <v>FEM</v>
      </c>
      <c r="G20" s="260" t="str">
        <f>IF(A20="","",VLOOKUP(A20,licbarque97,5))</f>
        <v>AMPUIS</v>
      </c>
      <c r="H20" s="264" t="str">
        <f>IF(B20="","",VLOOKUP(B20,licbarque97,5))</f>
        <v>AMPUIS</v>
      </c>
      <c r="I20" s="710">
        <v>1.1217939814814814E-2</v>
      </c>
      <c r="J20" s="867">
        <v>2</v>
      </c>
      <c r="K20" s="656"/>
    </row>
    <row r="21" spans="1:11" ht="14.25" customHeight="1">
      <c r="A21" s="263">
        <v>13157</v>
      </c>
      <c r="B21" s="260">
        <v>12423</v>
      </c>
      <c r="C21" s="260" t="str">
        <f t="shared" ref="C21" si="17">IF($A21="","",VLOOKUP($A21,licbarque97,3))</f>
        <v>CUERQ   EVA</v>
      </c>
      <c r="D21" s="260" t="str">
        <f t="shared" ref="D21" si="18">IF(A21="","",VLOOKUP(A21,licbarque97,6))</f>
        <v>JUN F</v>
      </c>
      <c r="E21" s="260" t="str">
        <f t="shared" ref="E21" si="19">IF($B21="","",VLOOKUP($B21,licbarque97,3))</f>
        <v>DREVET  HELOISE</v>
      </c>
      <c r="F21" s="260" t="str">
        <f t="shared" ref="F21" si="20">IF(B21="","",VLOOKUP(B21,licbarque97,6))</f>
        <v>JUN F</v>
      </c>
      <c r="G21" s="260" t="str">
        <f t="shared" ref="G21" si="21">IF(A21="","",VLOOKUP(A21,licbarque97,5))</f>
        <v>AMPUIS</v>
      </c>
      <c r="H21" s="264" t="str">
        <f t="shared" ref="H21" si="22">IF(B21="","",VLOOKUP(B21,licbarque97,5))</f>
        <v>AMPUIS</v>
      </c>
      <c r="I21" s="710">
        <v>1.122951388888889E-2</v>
      </c>
      <c r="J21" s="867">
        <v>3</v>
      </c>
      <c r="K21" s="656"/>
    </row>
    <row r="22" spans="1:11" ht="14.25" customHeight="1">
      <c r="A22" s="263">
        <v>12624</v>
      </c>
      <c r="B22" s="260">
        <v>12622</v>
      </c>
      <c r="C22" s="260" t="str">
        <f>IF($A22="","",VLOOKUP($A22,licbarque97,3))</f>
        <v>LAVAL CELINE</v>
      </c>
      <c r="D22" s="260" t="str">
        <f>IF(A22="","",VLOOKUP(A22,licbarque97,6))</f>
        <v>JUN F</v>
      </c>
      <c r="E22" s="260" t="str">
        <f>IF($B22="","",VLOOKUP($B22,licbarque97,3))</f>
        <v>SCARFO MANON</v>
      </c>
      <c r="F22" s="260" t="str">
        <f>IF(B22="","",VLOOKUP(B22,licbarque97,6))</f>
        <v>FEM</v>
      </c>
      <c r="G22" s="260" t="str">
        <f t="shared" ref="G22:H24" si="23">IF(A22="","",VLOOKUP(A22,licbarque97,5))</f>
        <v>AMPUIS</v>
      </c>
      <c r="H22" s="264" t="str">
        <f t="shared" si="23"/>
        <v>AMPUIS</v>
      </c>
      <c r="I22" s="710">
        <v>1.1427083333333332E-2</v>
      </c>
      <c r="J22" s="867">
        <v>4</v>
      </c>
      <c r="K22" s="656"/>
    </row>
    <row r="23" spans="1:11" ht="14.25" customHeight="1">
      <c r="A23" s="263">
        <v>1371</v>
      </c>
      <c r="B23" s="260">
        <v>13721</v>
      </c>
      <c r="C23" s="260" t="str">
        <f>IF($A23="","",VLOOKUP($A23,licbarque97,3))</f>
        <v>COMBALUZIER  NADINE</v>
      </c>
      <c r="D23" s="260" t="str">
        <f>IF(A23="","",VLOOKUP(A23,licbarque97,6))</f>
        <v>FEM</v>
      </c>
      <c r="E23" s="260" t="str">
        <f>IF($B23="","",VLOOKUP($B23,licbarque97,3))</f>
        <v>ZOK  ASTRID</v>
      </c>
      <c r="F23" s="260" t="str">
        <f>IF(B23="","",VLOOKUP(B23,licbarque97,6))</f>
        <v>JUN F</v>
      </c>
      <c r="G23" s="260" t="str">
        <f t="shared" si="23"/>
        <v>CHASSE</v>
      </c>
      <c r="H23" s="264" t="str">
        <f t="shared" si="23"/>
        <v>CHASSE</v>
      </c>
      <c r="I23" s="710">
        <v>1.1523148148148149E-2</v>
      </c>
      <c r="J23" s="867">
        <v>5</v>
      </c>
      <c r="K23" s="656"/>
    </row>
    <row r="24" spans="1:11" ht="14.25" customHeight="1">
      <c r="A24" s="263">
        <v>1806</v>
      </c>
      <c r="B24" s="260">
        <v>13033</v>
      </c>
      <c r="C24" s="260" t="str">
        <f>IF($A24="","",VLOOKUP($A24,licbarque97,3))</f>
        <v>BAHLOUL ANISSA</v>
      </c>
      <c r="D24" s="260" t="str">
        <f>IF(A24="","",VLOOKUP(A24,licbarque97,6))</f>
        <v>FEM</v>
      </c>
      <c r="E24" s="260" t="str">
        <f>IF($B24="","",VLOOKUP($B24,licbarque97,3))</f>
        <v>VERGAS MORGANE</v>
      </c>
      <c r="F24" s="260" t="str">
        <f>IF(B24="","",VLOOKUP(B24,licbarque97,6))</f>
        <v>FEM</v>
      </c>
      <c r="G24" s="260" t="str">
        <f t="shared" si="23"/>
        <v>AMPUIS</v>
      </c>
      <c r="H24" s="264" t="str">
        <f t="shared" si="23"/>
        <v>AMPUIS</v>
      </c>
      <c r="I24" s="710">
        <v>1.2172453703703704E-2</v>
      </c>
      <c r="J24" s="867">
        <v>6</v>
      </c>
      <c r="K24" s="656"/>
    </row>
    <row r="25" spans="1:11" ht="14.25" customHeight="1" thickBot="1">
      <c r="A25" s="863"/>
      <c r="B25" s="849"/>
      <c r="C25" s="849"/>
      <c r="D25" s="849"/>
      <c r="E25" s="849"/>
      <c r="F25" s="849"/>
      <c r="G25" s="849"/>
      <c r="H25" s="849"/>
      <c r="I25" s="850"/>
      <c r="J25" s="864"/>
      <c r="K25" s="851"/>
    </row>
    <row r="26" spans="1:11" ht="14.1" customHeight="1">
      <c r="A26" s="950" t="s">
        <v>512</v>
      </c>
      <c r="B26" s="951"/>
      <c r="C26" s="951"/>
      <c r="D26" s="951"/>
      <c r="E26" s="951"/>
      <c r="F26" s="951"/>
      <c r="G26" s="951"/>
      <c r="H26" s="951"/>
      <c r="I26" s="951"/>
      <c r="J26" s="951"/>
      <c r="K26" s="952"/>
    </row>
    <row r="27" spans="1:11" ht="12" customHeight="1">
      <c r="A27" s="265">
        <v>13215</v>
      </c>
      <c r="B27" s="259">
        <v>12649</v>
      </c>
      <c r="C27" s="259" t="str">
        <f t="shared" ref="C27" si="24">IF($A27="","",VLOOKUP($A27,licbarque97,3))</f>
        <v>DELORD JOSHUA</v>
      </c>
      <c r="D27" s="259" t="str">
        <f t="shared" ref="D27" si="25">IF(A27="","",VLOOKUP(A27,licbarque97,6))</f>
        <v>CAD</v>
      </c>
      <c r="E27" s="259" t="str">
        <f t="shared" ref="E27" si="26">IF($B27="","",VLOOKUP($B27,licbarque97,3))</f>
        <v>MARTINEZ    TOM</v>
      </c>
      <c r="F27" s="259" t="str">
        <f t="shared" ref="F27" si="27">IF(B27="","",VLOOKUP(B27,licbarque97,6))</f>
        <v>JUN</v>
      </c>
      <c r="G27" s="259" t="str">
        <f t="shared" ref="G27:H27" si="28">IF(A27="","",VLOOKUP(A27,licbarque97,5))</f>
        <v>NIEVROZ</v>
      </c>
      <c r="H27" s="266" t="str">
        <f t="shared" si="28"/>
        <v>NIEVROZ</v>
      </c>
      <c r="I27" s="709">
        <v>1.313263888888889E-2</v>
      </c>
      <c r="J27" s="868">
        <f>IF(I27="","",RANK(I27,$I$27:$I$28,1))</f>
        <v>1</v>
      </c>
      <c r="K27" s="654"/>
    </row>
    <row r="28" spans="1:11" ht="12" customHeight="1" thickBot="1">
      <c r="A28" s="865"/>
      <c r="B28" s="847"/>
      <c r="C28" s="847"/>
      <c r="D28" s="847"/>
      <c r="E28" s="847"/>
      <c r="F28" s="847"/>
      <c r="G28" s="847"/>
      <c r="H28" s="830"/>
      <c r="I28" s="760"/>
      <c r="J28" s="860"/>
      <c r="K28" s="772"/>
    </row>
    <row r="29" spans="1:11" ht="14.1" customHeight="1">
      <c r="A29" s="950" t="s">
        <v>513</v>
      </c>
      <c r="B29" s="951"/>
      <c r="C29" s="951"/>
      <c r="D29" s="951"/>
      <c r="E29" s="951"/>
      <c r="F29" s="951"/>
      <c r="G29" s="951"/>
      <c r="H29" s="951"/>
      <c r="I29" s="951"/>
      <c r="J29" s="951"/>
      <c r="K29" s="952"/>
    </row>
    <row r="30" spans="1:11" ht="12" customHeight="1">
      <c r="A30" s="263">
        <v>1010</v>
      </c>
      <c r="B30" s="260">
        <v>1005</v>
      </c>
      <c r="C30" s="260" t="str">
        <f>IF($A30="","",VLOOKUP($A30,licbarque97,3))</f>
        <v>BERAUD GERARD</v>
      </c>
      <c r="D30" s="260" t="str">
        <f>IF(A30="","",VLOOKUP(A30,licbarque97,6))</f>
        <v>VET</v>
      </c>
      <c r="E30" s="260" t="str">
        <f>IF($B30="","",VLOOKUP($B30,licbarque97,3))</f>
        <v>DREVET ANTOINE</v>
      </c>
      <c r="F30" s="260" t="str">
        <f>IF(B30="","",VLOOKUP(B30,licbarque97,6))</f>
        <v>VET</v>
      </c>
      <c r="G30" s="260" t="str">
        <f t="shared" ref="G30:H32" si="29">IF(A30="","",VLOOKUP(A30,licbarque97,5))</f>
        <v>LOIRE</v>
      </c>
      <c r="H30" s="264" t="str">
        <f t="shared" si="29"/>
        <v>LOIRE</v>
      </c>
      <c r="I30" s="710">
        <v>1.2362499999999998E-2</v>
      </c>
      <c r="J30" s="867">
        <f t="shared" ref="J30:J36" si="30">IF(I30="","",RANK(I30,$I$30:$I$39,1))</f>
        <v>1</v>
      </c>
      <c r="K30" s="656"/>
    </row>
    <row r="31" spans="1:11" ht="12" customHeight="1">
      <c r="A31" s="263">
        <v>1852</v>
      </c>
      <c r="B31" s="260">
        <v>1245</v>
      </c>
      <c r="C31" s="260" t="str">
        <f>IF($A31="","",VLOOKUP($A31,licbarque97,3))</f>
        <v>NORMAND GREGORY</v>
      </c>
      <c r="D31" s="260" t="str">
        <f>IF(A31="","",VLOOKUP(A31,licbarque97,6))</f>
        <v>VET</v>
      </c>
      <c r="E31" s="260" t="str">
        <f>IF($B31="","",VLOOKUP($B31,licbarque97,3))</f>
        <v>NORMAND DAMIEN</v>
      </c>
      <c r="F31" s="260" t="str">
        <f>IF(B31="","",VLOOKUP(B31,licbarque97,6))</f>
        <v>VET</v>
      </c>
      <c r="G31" s="260" t="str">
        <f t="shared" si="29"/>
        <v>CHASSE</v>
      </c>
      <c r="H31" s="264" t="str">
        <f t="shared" si="29"/>
        <v>CHASSE</v>
      </c>
      <c r="I31" s="710">
        <v>1.2472569444444446E-2</v>
      </c>
      <c r="J31" s="867">
        <f t="shared" si="30"/>
        <v>2</v>
      </c>
      <c r="K31" s="656"/>
    </row>
    <row r="32" spans="1:11" ht="12" customHeight="1">
      <c r="A32" s="263">
        <v>1376</v>
      </c>
      <c r="B32" s="260">
        <v>11067</v>
      </c>
      <c r="C32" s="260" t="str">
        <f>IF($A32="","",VLOOKUP($A32,licbarque97,3))</f>
        <v>COMBALUZIER THIERRY</v>
      </c>
      <c r="D32" s="260" t="str">
        <f>IF(A32="","",VLOOKUP(A32,licbarque97,6))</f>
        <v>VET</v>
      </c>
      <c r="E32" s="260" t="str">
        <f>IF($B32="","",VLOOKUP($B32,licbarque97,3))</f>
        <v xml:space="preserve">ZOK  CEDRIC </v>
      </c>
      <c r="F32" s="260" t="str">
        <f>IF(B32="","",VLOOKUP(B32,licbarque97,6))</f>
        <v>VET</v>
      </c>
      <c r="G32" s="260" t="str">
        <f t="shared" si="29"/>
        <v>CHASSE</v>
      </c>
      <c r="H32" s="264" t="str">
        <f t="shared" si="29"/>
        <v>CHASSE</v>
      </c>
      <c r="I32" s="710">
        <v>1.2767129629629628E-2</v>
      </c>
      <c r="J32" s="867">
        <f t="shared" si="30"/>
        <v>3</v>
      </c>
      <c r="K32" s="656"/>
    </row>
    <row r="33" spans="1:11" ht="12" customHeight="1">
      <c r="A33" s="265">
        <v>1146</v>
      </c>
      <c r="B33" s="259">
        <v>1125</v>
      </c>
      <c r="C33" s="259" t="str">
        <f t="shared" ref="C33:C39" si="31">IF($A33="","",VLOOKUP($A33,licbarque97,3))</f>
        <v>ROUSSEL FREDERIC</v>
      </c>
      <c r="D33" s="259" t="str">
        <f t="shared" ref="D33" si="32">IF(A33="","",VLOOKUP(A33,licbarque97,6))</f>
        <v>VET</v>
      </c>
      <c r="E33" s="259" t="str">
        <f t="shared" ref="E33:E39" si="33">IF($B33="","",VLOOKUP($B33,licbarque97,3))</f>
        <v>CABUS DAVID</v>
      </c>
      <c r="F33" s="259" t="str">
        <f t="shared" ref="F33" si="34">IF(B33="","",VLOOKUP(B33,licbarque97,6))</f>
        <v>VET</v>
      </c>
      <c r="G33" s="259" t="str">
        <f t="shared" ref="G33" si="35">IF(A33="","",VLOOKUP(A33,licbarque97,5))</f>
        <v>SABLONS</v>
      </c>
      <c r="H33" s="266" t="str">
        <f t="shared" ref="H33" si="36">IF(B33="","",VLOOKUP(B33,licbarque97,5))</f>
        <v>SABLONS</v>
      </c>
      <c r="I33" s="709">
        <v>1.3011226851851852E-2</v>
      </c>
      <c r="J33" s="868">
        <f t="shared" si="30"/>
        <v>4</v>
      </c>
      <c r="K33" s="661"/>
    </row>
    <row r="34" spans="1:11" ht="12" customHeight="1">
      <c r="A34" s="263">
        <v>1126</v>
      </c>
      <c r="B34" s="260">
        <v>13075</v>
      </c>
      <c r="C34" s="260" t="str">
        <f>IF($A34="","",VLOOKUP($A34,licbarque97,3))</f>
        <v>MICHALON LUDOVIC</v>
      </c>
      <c r="D34" s="260" t="str">
        <f>IF(A34="","",VLOOKUP(A34,licbarque97,6))</f>
        <v>VET</v>
      </c>
      <c r="E34" s="260" t="str">
        <f>IF($B34="","",VLOOKUP($B34,licbarque97,3))</f>
        <v>MEYRAND   MICKAEL</v>
      </c>
      <c r="F34" s="260" t="str">
        <f>IF(B34="","",VLOOKUP(B34,licbarque97,6))</f>
        <v>VET</v>
      </c>
      <c r="G34" s="260" t="str">
        <f>IF(A34="","",VLOOKUP(A34,licbarque97,5))</f>
        <v>SABLONS</v>
      </c>
      <c r="H34" s="264" t="str">
        <f>IF(B34="","",VLOOKUP(B34,licbarque97,5))</f>
        <v>SABLONS</v>
      </c>
      <c r="I34" s="710">
        <v>1.3501851851851852E-2</v>
      </c>
      <c r="J34" s="867">
        <f t="shared" si="30"/>
        <v>5</v>
      </c>
      <c r="K34" s="656"/>
    </row>
    <row r="35" spans="1:11" ht="12" customHeight="1">
      <c r="A35" s="263">
        <v>1149</v>
      </c>
      <c r="B35" s="866" t="s">
        <v>1077</v>
      </c>
      <c r="C35" s="260" t="str">
        <f>IF($A35="","",VLOOKUP($A35,licbarque97,3))</f>
        <v>GARDE JEAN PAUL</v>
      </c>
      <c r="D35" s="260" t="str">
        <f>IF(A35="","",VLOOKUP(A35,licbarque97,6))</f>
        <v>VET</v>
      </c>
      <c r="E35" s="260" t="s">
        <v>1069</v>
      </c>
      <c r="F35" s="260" t="s">
        <v>6</v>
      </c>
      <c r="G35" s="260" t="str">
        <f>IF(A35="","",VLOOKUP(A35,licbarque97,5))</f>
        <v>SABLONS</v>
      </c>
      <c r="H35" s="264" t="s">
        <v>22</v>
      </c>
      <c r="I35" s="710">
        <v>1.3798495370370371E-2</v>
      </c>
      <c r="J35" s="867">
        <f t="shared" si="30"/>
        <v>6</v>
      </c>
      <c r="K35" s="656"/>
    </row>
    <row r="36" spans="1:11" ht="12" customHeight="1">
      <c r="A36" s="263">
        <v>11588</v>
      </c>
      <c r="B36" s="260">
        <v>11018</v>
      </c>
      <c r="C36" s="260" t="str">
        <f>IF($A36="","",VLOOKUP($A36,licbarque97,3))</f>
        <v>CUERQ BERNARD</v>
      </c>
      <c r="D36" s="260" t="str">
        <f>IF(A36="","",VLOOKUP(A36,licbarque97,6))</f>
        <v>VET</v>
      </c>
      <c r="E36" s="260" t="str">
        <f>IF($B36="","",VLOOKUP($B36,licbarque97,3))</f>
        <v>DOS  SANTOS CHRISTOPHE</v>
      </c>
      <c r="F36" s="260" t="str">
        <f>IF(B36="","",VLOOKUP(B36,licbarque97,6))</f>
        <v>VET</v>
      </c>
      <c r="G36" s="260" t="str">
        <f>IF(A36="","",VLOOKUP(A36,licbarque97,5))</f>
        <v>AMPUIS</v>
      </c>
      <c r="H36" s="264" t="str">
        <f>IF(B36="","",VLOOKUP(B36,licbarque97,5))</f>
        <v>AMPUIS</v>
      </c>
      <c r="I36" s="710">
        <v>1.4048263888888888E-2</v>
      </c>
      <c r="J36" s="867">
        <f t="shared" si="30"/>
        <v>7</v>
      </c>
      <c r="K36" s="656"/>
    </row>
    <row r="37" spans="1:11" ht="12" customHeight="1">
      <c r="A37" s="263">
        <v>12401</v>
      </c>
      <c r="B37" s="260">
        <v>13674</v>
      </c>
      <c r="C37" s="260" t="str">
        <f>IF($A37="","",VLOOKUP($A37,licbarque97,3))</f>
        <v>FROUGEROUX J. MICHEL</v>
      </c>
      <c r="D37" s="260" t="str">
        <f>IF(A37="","",VLOOKUP(A37,licbarque97,6))</f>
        <v>VET</v>
      </c>
      <c r="E37" s="260" t="str">
        <f>IF($B37="","",VLOOKUP($B37,licbarque97,3))</f>
        <v>MARCIANO  JULIA</v>
      </c>
      <c r="F37" s="260" t="str">
        <f>IF(B37="","",VLOOKUP(B37,licbarque97,6))</f>
        <v>FEM</v>
      </c>
      <c r="G37" s="260" t="str">
        <f>IF(A37="","",VLOOKUP(A37,licbarque97,5))</f>
        <v>GRIGNY</v>
      </c>
      <c r="H37" s="264" t="str">
        <f>IF(B37="","",VLOOKUP(B37,licbarque97,5))</f>
        <v>GRIGNY</v>
      </c>
      <c r="I37" s="710">
        <v>1.4426041666666667E-2</v>
      </c>
      <c r="J37" s="867">
        <v>8</v>
      </c>
      <c r="K37" s="871" t="s">
        <v>646</v>
      </c>
    </row>
    <row r="38" spans="1:11" ht="12" customHeight="1">
      <c r="A38" s="263">
        <v>1394</v>
      </c>
      <c r="B38" s="866" t="s">
        <v>1074</v>
      </c>
      <c r="C38" s="260" t="str">
        <f>IF($A38="","",VLOOKUP($A38,licbarque97,3))</f>
        <v>VITAL DURAND RENAUD</v>
      </c>
      <c r="D38" s="260" t="str">
        <f>IF(A38="","",VLOOKUP(A38,licbarque97,6))</f>
        <v>VET</v>
      </c>
      <c r="E38" s="260" t="e">
        <f>IF($B38="","",VLOOKUP($B38,licbarque97,3))</f>
        <v>#N/A</v>
      </c>
      <c r="F38" s="260" t="e">
        <f>IF(B38="","",VLOOKUP(B38,licbarque97,6))</f>
        <v>#N/A</v>
      </c>
      <c r="G38" s="260" t="str">
        <f>IF(A38="","",VLOOKUP(A38,licbarque97,5))</f>
        <v>CALUIRE</v>
      </c>
      <c r="H38" s="264" t="e">
        <f>IF(B38="","",VLOOKUP(B38,licbarque97,5))</f>
        <v>#N/A</v>
      </c>
      <c r="I38" s="710">
        <v>1.4947569444444446E-2</v>
      </c>
      <c r="J38" s="867">
        <f>IF(I38="","",RANK(I38,$I$30:$I$39,1))</f>
        <v>9</v>
      </c>
      <c r="K38" s="656"/>
    </row>
    <row r="39" spans="1:11" ht="12" customHeight="1" thickBot="1">
      <c r="A39" s="263"/>
      <c r="B39" s="260"/>
      <c r="C39" s="260" t="str">
        <f t="shared" si="31"/>
        <v/>
      </c>
      <c r="D39" s="260" t="str">
        <f t="shared" ref="D39" si="37">IF(A39="","",VLOOKUP(A39,licbarque97,6))</f>
        <v/>
      </c>
      <c r="E39" s="260" t="str">
        <f t="shared" si="33"/>
        <v/>
      </c>
      <c r="F39" s="260" t="str">
        <f t="shared" ref="F39" si="38">IF(B39="","",VLOOKUP(B39,licbarque97,6))</f>
        <v/>
      </c>
      <c r="G39" s="260" t="str">
        <f t="shared" ref="G39" si="39">IF(A39="","",VLOOKUP(A39,licbarque97,5))</f>
        <v/>
      </c>
      <c r="H39" s="264" t="str">
        <f t="shared" ref="H39" si="40">IF(B39="","",VLOOKUP(B39,licbarque97,5))</f>
        <v/>
      </c>
      <c r="I39" s="710"/>
      <c r="J39" s="859" t="str">
        <f>IF(I39="","",RANK(I39,$I$30:$I$39,1))</f>
        <v/>
      </c>
      <c r="K39" s="656"/>
    </row>
    <row r="40" spans="1:11" ht="15" customHeight="1">
      <c r="A40" s="950" t="s">
        <v>514</v>
      </c>
      <c r="B40" s="951"/>
      <c r="C40" s="951"/>
      <c r="D40" s="951"/>
      <c r="E40" s="951"/>
      <c r="F40" s="951"/>
      <c r="G40" s="951"/>
      <c r="H40" s="951"/>
      <c r="I40" s="951"/>
      <c r="J40" s="951"/>
      <c r="K40" s="952"/>
    </row>
    <row r="41" spans="1:11" ht="12" customHeight="1">
      <c r="A41" s="265">
        <v>1022</v>
      </c>
      <c r="B41" s="259">
        <v>11191</v>
      </c>
      <c r="C41" s="259" t="str">
        <f t="shared" ref="C41:C44" si="41">IF($A41="","",VLOOKUP($A41,licbarque97,3))</f>
        <v>MATRAT NICOLAS</v>
      </c>
      <c r="D41" s="259" t="str">
        <f t="shared" ref="D41" si="42">IF(A41="","",VLOOKUP(A41,licbarque97,6))</f>
        <v>SEN</v>
      </c>
      <c r="E41" s="259" t="str">
        <f t="shared" ref="E41:E44" si="43">IF($B41="","",VLOOKUP($B41,licbarque97,3))</f>
        <v>MONIN SEBASTIEN</v>
      </c>
      <c r="F41" s="259" t="str">
        <f t="shared" ref="F41" si="44">IF(B41="","",VLOOKUP(B41,licbarque97,6))</f>
        <v>SEN</v>
      </c>
      <c r="G41" s="259" t="str">
        <f t="shared" ref="G41:H41" si="45">IF(A41="","",VLOOKUP(A41,licbarque97,5))</f>
        <v>LOIRE</v>
      </c>
      <c r="H41" s="266" t="str">
        <f t="shared" si="45"/>
        <v>LOIRE</v>
      </c>
      <c r="I41" s="709">
        <v>1.9416898148148148E-2</v>
      </c>
      <c r="J41" s="858">
        <f>IF(I41="","",RANK(I41,$I$41:$I$44,1))</f>
        <v>1</v>
      </c>
      <c r="K41" s="654"/>
    </row>
    <row r="42" spans="1:11" ht="12" customHeight="1">
      <c r="A42" s="263">
        <v>11981</v>
      </c>
      <c r="B42" s="260">
        <v>13019</v>
      </c>
      <c r="C42" s="260" t="str">
        <f t="shared" si="41"/>
        <v>DREVET NATHAN</v>
      </c>
      <c r="D42" s="260" t="str">
        <f t="shared" ref="D42:D44" si="46">IF(A42="","",VLOOKUP(A42,licbarque97,6))</f>
        <v>SEN</v>
      </c>
      <c r="E42" s="260" t="str">
        <f t="shared" si="43"/>
        <v>MARGARIT   JEROME</v>
      </c>
      <c r="F42" s="260" t="str">
        <f t="shared" ref="F42:F44" si="47">IF(B42="","",VLOOKUP(B42,licbarque97,6))</f>
        <v>VET</v>
      </c>
      <c r="G42" s="260" t="str">
        <f t="shared" ref="G42:G44" si="48">IF(A42="","",VLOOKUP(A42,licbarque97,5))</f>
        <v>AMPUIS</v>
      </c>
      <c r="H42" s="264" t="str">
        <f t="shared" ref="H42:H44" si="49">IF(B42="","",VLOOKUP(B42,licbarque97,5))</f>
        <v>AMPUIS</v>
      </c>
      <c r="I42" s="710">
        <v>2.3377199074074075E-2</v>
      </c>
      <c r="J42" s="859">
        <v>2</v>
      </c>
      <c r="K42" s="656"/>
    </row>
    <row r="43" spans="1:11" ht="12" customHeight="1">
      <c r="A43" s="263">
        <v>1218</v>
      </c>
      <c r="B43" s="260">
        <v>1387</v>
      </c>
      <c r="C43" s="260" t="str">
        <f t="shared" si="41"/>
        <v>CELLERY  J.CHARLES</v>
      </c>
      <c r="D43" s="260" t="str">
        <f t="shared" si="46"/>
        <v>VET</v>
      </c>
      <c r="E43" s="260" t="str">
        <f t="shared" si="43"/>
        <v>NICOD FREDERIC</v>
      </c>
      <c r="F43" s="260" t="str">
        <f t="shared" si="47"/>
        <v>VET</v>
      </c>
      <c r="G43" s="260" t="str">
        <f t="shared" si="48"/>
        <v>GRIGNY</v>
      </c>
      <c r="H43" s="264" t="str">
        <f t="shared" si="49"/>
        <v>ST  FONS</v>
      </c>
      <c r="I43" s="710">
        <v>2.0443865740740738E-2</v>
      </c>
      <c r="J43" s="859" t="s">
        <v>1072</v>
      </c>
      <c r="K43" s="871" t="s">
        <v>1072</v>
      </c>
    </row>
    <row r="44" spans="1:11" ht="12" customHeight="1">
      <c r="A44" s="263"/>
      <c r="B44" s="260"/>
      <c r="C44" s="260" t="str">
        <f t="shared" si="41"/>
        <v/>
      </c>
      <c r="D44" s="260" t="str">
        <f t="shared" si="46"/>
        <v/>
      </c>
      <c r="E44" s="260" t="str">
        <f t="shared" si="43"/>
        <v/>
      </c>
      <c r="F44" s="260" t="str">
        <f t="shared" si="47"/>
        <v/>
      </c>
      <c r="G44" s="260" t="str">
        <f t="shared" si="48"/>
        <v/>
      </c>
      <c r="H44" s="264" t="str">
        <f t="shared" si="49"/>
        <v/>
      </c>
      <c r="I44" s="710"/>
      <c r="J44" s="859"/>
      <c r="K44" s="656"/>
    </row>
  </sheetData>
  <sortState xmlns:xlrd2="http://schemas.microsoft.com/office/spreadsheetml/2017/richdata2" ref="A31:J38">
    <sortCondition ref="I30:I38"/>
  </sortState>
  <mergeCells count="8">
    <mergeCell ref="A18:K18"/>
    <mergeCell ref="A26:K26"/>
    <mergeCell ref="A29:K29"/>
    <mergeCell ref="A40:K40"/>
    <mergeCell ref="A1:K1"/>
    <mergeCell ref="A3:K3"/>
    <mergeCell ref="A11:K11"/>
    <mergeCell ref="A15:K15"/>
  </mergeCells>
  <phoneticPr fontId="4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>
    <oddFooter xml:space="preserve">&amp;L&amp;"Arial,Gras"&amp;12&amp;F  /  &amp;A&amp;C&amp;P/&amp;N&amp;R&amp;KFF0000Edition du:&amp;D_&amp;T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31</vt:i4>
      </vt:variant>
      <vt:variant>
        <vt:lpstr>Plages nommées</vt:lpstr>
      </vt:variant>
      <vt:variant>
        <vt:i4>31</vt:i4>
      </vt:variant>
    </vt:vector>
  </HeadingPairs>
  <TitlesOfParts>
    <vt:vector size="62" baseType="lpstr">
      <vt:lpstr>licbarque97</vt:lpstr>
      <vt:lpstr>MARINIER</vt:lpstr>
      <vt:lpstr>calcul temps</vt:lpstr>
      <vt:lpstr>Trame M</vt:lpstr>
      <vt:lpstr>Trame K</vt:lpstr>
      <vt:lpstr>Trame G</vt:lpstr>
      <vt:lpstr>Trame I</vt:lpstr>
      <vt:lpstr>Trame S</vt:lpstr>
      <vt:lpstr>Ampuis</vt:lpstr>
      <vt:lpstr>Serrieres Sablons</vt:lpstr>
      <vt:lpstr>Chasse</vt:lpstr>
      <vt:lpstr>St Romain</vt:lpstr>
      <vt:lpstr>N.M CdR</vt:lpstr>
      <vt:lpstr>ROANNE</vt:lpstr>
      <vt:lpstr>ROANNE (2)</vt:lpstr>
      <vt:lpstr>vitesse Nievroz</vt:lpstr>
      <vt:lpstr>Coupe de France</vt:lpstr>
      <vt:lpstr>Critérium Sauvetage Givors</vt:lpstr>
      <vt:lpstr>Bourg les Valence</vt:lpstr>
      <vt:lpstr>Grigny</vt:lpstr>
      <vt:lpstr>St Fons</vt:lpstr>
      <vt:lpstr>Combiné Loire</vt:lpstr>
      <vt:lpstr>St Romain 4</vt:lpstr>
      <vt:lpstr>Ampuis 4</vt:lpstr>
      <vt:lpstr>G F Chasse</vt:lpstr>
      <vt:lpstr>trame course a 4</vt:lpstr>
      <vt:lpstr>trame sauve</vt:lpstr>
      <vt:lpstr>saison 2024</vt:lpstr>
      <vt:lpstr>Trame 1R</vt:lpstr>
      <vt:lpstr>arbitrage  1</vt:lpstr>
      <vt:lpstr>arbitrage 2</vt:lpstr>
      <vt:lpstr>AN</vt:lpstr>
      <vt:lpstr>Ampuis!Impression_des_titres</vt:lpstr>
      <vt:lpstr>'Ampuis 4'!Impression_des_titres</vt:lpstr>
      <vt:lpstr>'arbitrage  1'!Impression_des_titres</vt:lpstr>
      <vt:lpstr>'arbitrage 2'!Impression_des_titres</vt:lpstr>
      <vt:lpstr>'Bourg les Valence'!Impression_des_titres</vt:lpstr>
      <vt:lpstr>Chasse!Impression_des_titres</vt:lpstr>
      <vt:lpstr>'Coupe de France'!Impression_des_titres</vt:lpstr>
      <vt:lpstr>'G F Chasse'!Impression_des_titres</vt:lpstr>
      <vt:lpstr>Grigny!Impression_des_titres</vt:lpstr>
      <vt:lpstr>licbarque97!Impression_des_titres</vt:lpstr>
      <vt:lpstr>MARINIER!Impression_des_titres</vt:lpstr>
      <vt:lpstr>'N.M CdR'!Impression_des_titres</vt:lpstr>
      <vt:lpstr>ROANNE!Impression_des_titres</vt:lpstr>
      <vt:lpstr>'ROANNE (2)'!Impression_des_titres</vt:lpstr>
      <vt:lpstr>'Serrieres Sablons'!Impression_des_titres</vt:lpstr>
      <vt:lpstr>'St Fons'!Impression_des_titres</vt:lpstr>
      <vt:lpstr>'St Romain'!Impression_des_titres</vt:lpstr>
      <vt:lpstr>'St Romain 4'!Impression_des_titres</vt:lpstr>
      <vt:lpstr>'Trame 1R'!Impression_des_titres</vt:lpstr>
      <vt:lpstr>'Trame G'!Impression_des_titres</vt:lpstr>
      <vt:lpstr>'Trame I'!Impression_des_titres</vt:lpstr>
      <vt:lpstr>'Trame K'!Impression_des_titres</vt:lpstr>
      <vt:lpstr>'Trame M'!Impression_des_titres</vt:lpstr>
      <vt:lpstr>'Trame S'!Impression_des_titres</vt:lpstr>
      <vt:lpstr>licbarque97</vt:lpstr>
      <vt:lpstr>'arbitrage  1'!Zone_d_impression</vt:lpstr>
      <vt:lpstr>'arbitrage 2'!Zone_d_impression</vt:lpstr>
      <vt:lpstr>licbarque97!Zone_d_impression</vt:lpstr>
      <vt:lpstr>MARINIER!Zone_d_impression</vt:lpstr>
      <vt:lpstr>'trame course a 4'!Zone_d_impression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barque sauvetage</cp:lastModifiedBy>
  <cp:lastPrinted>2026-05-24T08:21:44Z</cp:lastPrinted>
  <dcterms:created xsi:type="dcterms:W3CDTF">1996-10-21T11:03:58Z</dcterms:created>
  <dcterms:modified xsi:type="dcterms:W3CDTF">2026-05-24T13:53:06Z</dcterms:modified>
</cp:coreProperties>
</file>